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10" windowHeight="8175" firstSheet="7" activeTab="15"/>
  </bookViews>
  <sheets>
    <sheet name="AT-03" sheetId="1" r:id="rId1"/>
    <sheet name="AT-05" sheetId="2" r:id="rId2"/>
    <sheet name="AE-01" sheetId="3" r:id="rId3"/>
    <sheet name="AE-02" sheetId="4" r:id="rId4"/>
    <sheet name="AE-03" sheetId="5" r:id="rId5"/>
    <sheet name="AE-03.1" sheetId="6" r:id="rId6"/>
    <sheet name="AE-03.2" sheetId="7" r:id="rId7"/>
    <sheet name="AE-03.3" sheetId="8" r:id="rId8"/>
    <sheet name="AE-04" sheetId="9" r:id="rId9"/>
    <sheet name="AE-05. 1" sheetId="10" r:id="rId10"/>
    <sheet name="AE-05.1" sheetId="11" r:id="rId11"/>
    <sheet name="AE-05.  1" sheetId="12" r:id="rId12"/>
    <sheet name="AE-05.2" sheetId="13" r:id="rId13"/>
    <sheet name="AE-05.  2" sheetId="14" r:id="rId14"/>
    <sheet name="AE-06" sheetId="15" r:id="rId15"/>
    <sheet name="AE-10" sheetId="16" r:id="rId16"/>
    <sheet name="AE-09" sheetId="17" r:id="rId17"/>
    <sheet name="AE-11" sheetId="18" r:id="rId18"/>
    <sheet name="AE-12.1" sheetId="19" r:id="rId19"/>
    <sheet name="AE12.2" sheetId="20" r:id="rId20"/>
    <sheet name="AE-12.3" sheetId="21" r:id="rId21"/>
    <sheet name="AE-12.4" sheetId="22" r:id="rId22"/>
  </sheets>
  <definedNames>
    <definedName name="_xlfn.AGGREGATE" hidden="1">#NAME?</definedName>
    <definedName name="_xlnm.Print_Area" localSheetId="3">'AE-02'!$A$1:$H$49</definedName>
    <definedName name="_xlnm.Print_Area" localSheetId="4">'AE-03'!$A$1:$G$53</definedName>
    <definedName name="_xlnm.Print_Area" localSheetId="5">'AE-03.1'!$A$1:$V$60</definedName>
    <definedName name="_xlnm.Print_Area" localSheetId="6">'AE-03.2'!$A:$D</definedName>
    <definedName name="_xlnm.Print_Area" localSheetId="7">'AE-03.3'!$1:$37</definedName>
    <definedName name="_xlnm.Print_Area" localSheetId="8">'AE-04'!$A$1:$F$55</definedName>
    <definedName name="_xlnm.Print_Area" localSheetId="11">'AE-05.  1'!$A$1:$F$39</definedName>
    <definedName name="_xlnm.Print_Area" localSheetId="13">'AE-05.  2'!$A$1:$F$27</definedName>
    <definedName name="_xlnm.Print_Area" localSheetId="9">'AE-05. 1'!$A$1:$F$53</definedName>
    <definedName name="_xlnm.Print_Area" localSheetId="10">'AE-05.1'!$A$1:$F$55</definedName>
    <definedName name="_xlnm.Print_Area" localSheetId="12">'AE-05.2'!$A$1:$H$57</definedName>
    <definedName name="_xlnm.Print_Area" localSheetId="14">'AE-06'!$A:$O</definedName>
    <definedName name="_xlnm.Print_Area" localSheetId="16">'AE-09'!$A$1:$I$54</definedName>
    <definedName name="_xlnm.Print_Area" localSheetId="15">'AE-10'!$A$1:$H$740</definedName>
    <definedName name="_xlnm.Print_Area" localSheetId="17">'AE-11'!$A:$M</definedName>
    <definedName name="_xlnm.Print_Area" localSheetId="18">'AE-12.1'!$A:$M</definedName>
    <definedName name="_xlnm.Print_Area" localSheetId="19">'AE12.2'!$A:$L</definedName>
    <definedName name="_xlnm.Print_Area" localSheetId="20">'AE-12.3'!$A:$M</definedName>
    <definedName name="_xlnm.Print_Area" localSheetId="21">'AE-12.4'!$A:$M</definedName>
    <definedName name="_xlnm.Print_Titles" localSheetId="15">'AE-10'!$6:$6</definedName>
  </definedNames>
  <calcPr fullCalcOnLoad="1"/>
</workbook>
</file>

<file path=xl/sharedStrings.xml><?xml version="1.0" encoding="utf-8"?>
<sst xmlns="http://schemas.openxmlformats.org/spreadsheetml/2006/main" count="1790" uniqueCount="976">
  <si>
    <t>ANALISIS DEL FACTOR DE DIAS REALMENTE PAGADOS (Tp) Y LABORADOS (TI)</t>
  </si>
  <si>
    <t>PARA LA MANO DE OBRA EN LA CONSTRUCCION</t>
  </si>
  <si>
    <t>Fecha de Terminación</t>
  </si>
  <si>
    <t>Fecha de Inicio</t>
  </si>
  <si>
    <t>CONCEPTO</t>
  </si>
  <si>
    <t>MES</t>
  </si>
  <si>
    <t>DIAS</t>
  </si>
  <si>
    <t>Enero</t>
  </si>
  <si>
    <t>1o.</t>
  </si>
  <si>
    <t>Febrero</t>
  </si>
  <si>
    <t>2o.</t>
  </si>
  <si>
    <t>Marzo</t>
  </si>
  <si>
    <t>3o.</t>
  </si>
  <si>
    <t>Abril</t>
  </si>
  <si>
    <t>4o.</t>
  </si>
  <si>
    <t>Mayo</t>
  </si>
  <si>
    <t>5o.</t>
  </si>
  <si>
    <t>Junio</t>
  </si>
  <si>
    <t>6o.</t>
  </si>
  <si>
    <t>Julio</t>
  </si>
  <si>
    <t>7o.</t>
  </si>
  <si>
    <t>Agosto</t>
  </si>
  <si>
    <t>8o.</t>
  </si>
  <si>
    <t>Septiembre</t>
  </si>
  <si>
    <t>9o.</t>
  </si>
  <si>
    <t>Octubre</t>
  </si>
  <si>
    <t>10o.</t>
  </si>
  <si>
    <t>Noviembre</t>
  </si>
  <si>
    <t>11o.</t>
  </si>
  <si>
    <t>Diciembre</t>
  </si>
  <si>
    <t>12o.</t>
  </si>
  <si>
    <t>Días Naturales</t>
  </si>
  <si>
    <t>DIAS NO LABORABLES AL AÑO</t>
  </si>
  <si>
    <t>DIAS NO LABORADOS</t>
  </si>
  <si>
    <t>DIAS DE DESCANSO (LEY FEDERAL DEL TRABAJO)</t>
  </si>
  <si>
    <t>Domingos</t>
  </si>
  <si>
    <t>FESTIVOS OFICIALES (LEY FEDERAL DEL TRABAJO)</t>
  </si>
  <si>
    <t>1° de Enero</t>
  </si>
  <si>
    <t>5 de Febrero</t>
  </si>
  <si>
    <t>21 de Marzo</t>
  </si>
  <si>
    <t>1°de Mayo</t>
  </si>
  <si>
    <t>16 de Septiembre</t>
  </si>
  <si>
    <t>20 de Noviembre</t>
  </si>
  <si>
    <t>25 de Diciembre</t>
  </si>
  <si>
    <t>PRESTACIONES EN TIEMPO (LEY FEDERAL DEL TRABAJO/LEY DEL SEGURO SOCIAL)</t>
  </si>
  <si>
    <t>Vacaciones =</t>
  </si>
  <si>
    <t>Enfermedad no profesional =</t>
  </si>
  <si>
    <t>DIAS NO LABORABLES SEGÚN CONTRATO COLECTIVO</t>
  </si>
  <si>
    <t>Semana santa: 28, 29 y 30 de Marzo</t>
  </si>
  <si>
    <t>Día Santa Cruz: 3 de Mayo</t>
  </si>
  <si>
    <t>Dias de Muertos: 1 y 2 de Noviembre</t>
  </si>
  <si>
    <t>Día de la Guadalupana: 12 de Diciembre</t>
  </si>
  <si>
    <t>CONDICIONES CLIMATOLOGICAS (LLUVIAS Y OTROS) SEGÚN REGLAMENTO INTERNO DE SEGURIDAD EN EL TRABAJO/LEY FEDERAL DEL TRABAJO.</t>
  </si>
  <si>
    <t>Condiciones Cilmatologicas ( Lluvias y Otros )</t>
  </si>
  <si>
    <t>DIAS REALMENTE PAGADOS AL AÑO</t>
  </si>
  <si>
    <t>DIAS PAGADOS</t>
  </si>
  <si>
    <t>DÍAS CALENDARIO</t>
  </si>
  <si>
    <t>DÍAS DE AGUINALDO</t>
  </si>
  <si>
    <t>DÍAS POR PRIMA VACACIONAL</t>
  </si>
  <si>
    <t>Dias Realmente Pagados al Año</t>
  </si>
  <si>
    <t>Tp=Días Realmente Pagados al año</t>
  </si>
  <si>
    <t>=</t>
  </si>
  <si>
    <t>TI=Días Calendario-Días no Laborados al año</t>
  </si>
  <si>
    <t>Tp</t>
  </si>
  <si>
    <t>TI</t>
  </si>
  <si>
    <t>ANEXO</t>
  </si>
  <si>
    <t>Días Realmente Pagados al año</t>
  </si>
  <si>
    <t>Días Realmente Laborados al año</t>
  </si>
  <si>
    <t>INTEGRACION DEL FACTOR DE SALARIO REAL DE LA MANO DE OBRA</t>
  </si>
  <si>
    <t>a</t>
  </si>
  <si>
    <t>b</t>
  </si>
  <si>
    <t>c</t>
  </si>
  <si>
    <t>d</t>
  </si>
  <si>
    <t>e</t>
  </si>
  <si>
    <t>f</t>
  </si>
  <si>
    <t>g</t>
  </si>
  <si>
    <t>h</t>
  </si>
  <si>
    <t>i</t>
  </si>
  <si>
    <t>j</t>
  </si>
  <si>
    <t>k</t>
  </si>
  <si>
    <t>No.</t>
  </si>
  <si>
    <t>CLAVE</t>
  </si>
  <si>
    <t>CATEGORIA</t>
  </si>
  <si>
    <t>SALARIO
DIARIO
BRUTO
(SB)</t>
  </si>
  <si>
    <t>SALARIO
DIARIO
INTEGRADO</t>
  </si>
  <si>
    <t>CARGO
PATRONAL
I.M.S.S.</t>
  </si>
  <si>
    <t>GUARDERIAS
1.00%</t>
  </si>
  <si>
    <t>RETIRO
(S.A.R.)
2.00%</t>
  </si>
  <si>
    <t>INFONAVIT
5.00%</t>
  </si>
  <si>
    <t>CON IMPORTES</t>
  </si>
  <si>
    <t>PRIMA 
VACACIONAL
Y AGUINALDO
4.521%</t>
  </si>
  <si>
    <t>FACTOR
Tp / TI</t>
  </si>
  <si>
    <t>Ps= TC / SB</t>
  </si>
  <si>
    <r>
      <t xml:space="preserve">FACTOR DE
SALARIO REAL = </t>
    </r>
    <r>
      <rPr>
        <sz val="7"/>
        <rFont val="Arial"/>
        <family val="2"/>
      </rPr>
      <t>Ps*(Tp/Ti)+(Tp/Ti)</t>
    </r>
  </si>
  <si>
    <t>H</t>
  </si>
  <si>
    <t xml:space="preserve"> a * b</t>
  </si>
  <si>
    <t>a + b</t>
  </si>
  <si>
    <t>c * e</t>
  </si>
  <si>
    <t>c * f</t>
  </si>
  <si>
    <t>c * g</t>
  </si>
  <si>
    <t>= (b+d+e+f+g) / a</t>
  </si>
  <si>
    <t>(b+d+e+f+g) / a</t>
  </si>
  <si>
    <t>(h*i)+i</t>
  </si>
  <si>
    <t xml:space="preserve">
SALARIO REAL
= SB * FSR</t>
  </si>
  <si>
    <t>a * j</t>
  </si>
  <si>
    <t>= AE_03.1</t>
  </si>
  <si>
    <t>= AE_03.2</t>
  </si>
  <si>
    <t>ZONA METROPOLITANA</t>
  </si>
  <si>
    <t>RIESGO PATRONAL DEL 7.58875%</t>
  </si>
  <si>
    <t>TRABAJADORES HASTA DE UN AÑO DE ANTIGÜEDAD</t>
  </si>
  <si>
    <t>(A)
SALARIO
DIARIO
BRUTO</t>
  </si>
  <si>
    <t>(B)
FACTOR DE 
SALARIO
DIARIO
INTEGRADO</t>
  </si>
  <si>
    <t>ENFERMEDAD Y MATERNIDAD</t>
  </si>
  <si>
    <t>INVALIDEZ
Y
VIDA</t>
  </si>
  <si>
    <t>CESANTIA
EN
EDAD AVANZADA
Y 
VEJEZ</t>
  </si>
  <si>
    <t>RIESGO
DE
TRABAJO</t>
  </si>
  <si>
    <t>SUMAS</t>
  </si>
  <si>
    <t>PORCENTAJES</t>
  </si>
  <si>
    <t>CUOTAS
OBRERO
PATRONAL</t>
  </si>
  <si>
    <t>CUOTA
FIJA</t>
  </si>
  <si>
    <t>DIFERENCIA
TRES SMGDF</t>
  </si>
  <si>
    <t>PRESTACIONES
EN
DINERO</t>
  </si>
  <si>
    <t>PRESTACIONES
DE
ESPECIE</t>
  </si>
  <si>
    <t>1 SMGDF (C)</t>
  </si>
  <si>
    <t>PORCENTAJE</t>
  </si>
  <si>
    <t>(E) 3 SMGDF</t>
  </si>
  <si>
    <t>16.50% (D)</t>
  </si>
  <si>
    <t>4.04% (F)</t>
  </si>
  <si>
    <t>1.36% (G)</t>
  </si>
  <si>
    <t>0.70% (H)</t>
  </si>
  <si>
    <t>0.25% (I)</t>
  </si>
  <si>
    <t>1.05% (J)</t>
  </si>
  <si>
    <t>0.375% (K)</t>
  </si>
  <si>
    <t>1.75% (L)</t>
  </si>
  <si>
    <t>0.625% (M)</t>
  </si>
  <si>
    <t>3.150% (N)</t>
  </si>
  <si>
    <t>1.125% (O)</t>
  </si>
  <si>
    <t>7.58875% (P)</t>
  </si>
  <si>
    <t>PATRÓN</t>
  </si>
  <si>
    <t>TRABAJADOR</t>
  </si>
  <si>
    <t>TRAB.</t>
  </si>
  <si>
    <t>(B1)
SALARIO
DIARIO
INTEGRADO</t>
  </si>
  <si>
    <t>A * B</t>
  </si>
  <si>
    <t>Q</t>
  </si>
  <si>
    <t>R</t>
  </si>
  <si>
    <t>Q + R</t>
  </si>
  <si>
    <t>D+F+H+J+L+N+P</t>
  </si>
  <si>
    <t>G+I+K+M+O</t>
  </si>
  <si>
    <t>Q / (Q+R)</t>
  </si>
  <si>
    <t>R / (R+Q)</t>
  </si>
  <si>
    <t>(CxD)</t>
  </si>
  <si>
    <t>(((A*B)-E)xF)</t>
  </si>
  <si>
    <t>(((A*B)-E)xG)</t>
  </si>
  <si>
    <t>(B1*H)</t>
  </si>
  <si>
    <t>(B1*I)</t>
  </si>
  <si>
    <t>(B1*J)</t>
  </si>
  <si>
    <t>(B1*K)</t>
  </si>
  <si>
    <t>(B1*L)</t>
  </si>
  <si>
    <t>(B1*M)</t>
  </si>
  <si>
    <t>(B1*N)</t>
  </si>
  <si>
    <t>(B1*O)</t>
  </si>
  <si>
    <t>(B1*P)</t>
  </si>
  <si>
    <t>ANALISIS DE PRECIO UNITARIO</t>
  </si>
  <si>
    <t>OBRA</t>
  </si>
  <si>
    <t>UNIDAD</t>
  </si>
  <si>
    <t>HOJA:</t>
  </si>
  <si>
    <t>FECHA</t>
  </si>
  <si>
    <t>DE:</t>
  </si>
  <si>
    <t>LICITANTE</t>
  </si>
  <si>
    <t>FECHA:</t>
  </si>
  <si>
    <t>No. DE CONCURSO</t>
  </si>
  <si>
    <t>CONCEPTO DE TRABAJO</t>
  </si>
  <si>
    <t>MATERIALES</t>
  </si>
  <si>
    <t>CANTIDAD</t>
  </si>
  <si>
    <t>COSTO</t>
  </si>
  <si>
    <t>IMPORTE</t>
  </si>
  <si>
    <t>%</t>
  </si>
  <si>
    <t>SUBTOTAL</t>
  </si>
  <si>
    <t>$</t>
  </si>
  <si>
    <t>MANO DE OBRA</t>
  </si>
  <si>
    <t>EQUIPO Y HERRAMIENTA</t>
  </si>
  <si>
    <t>FACTORES DE INDIRECTOS, FINANCIAMIENTO, UTILIDAD</t>
  </si>
  <si>
    <t>COSTO DIRECTO:</t>
  </si>
  <si>
    <t>Y CARGOS ADICIONALES</t>
  </si>
  <si>
    <t>* COSTO INDIRECTO = % C.I. X (C.D.)</t>
  </si>
  <si>
    <t>* COSTO POR FINANCIAMIENTO = % C.F. X (C.D.+C.I.)</t>
  </si>
  <si>
    <t>PRECIO UNITARIO:</t>
  </si>
  <si>
    <t>(ISN=Impuesto sobre Nómina;  ISCS=Impuesto Sustitutivo del Credto al Salario)</t>
  </si>
  <si>
    <t>C.D.</t>
  </si>
  <si>
    <t>= A + CF</t>
  </si>
  <si>
    <t>= A * (%CF)</t>
  </si>
  <si>
    <t>= CD + CI</t>
  </si>
  <si>
    <t>= CD * (% CI)</t>
  </si>
  <si>
    <t>= B * (% CU)</t>
  </si>
  <si>
    <t xml:space="preserve"> FINANCIAMIENTO ( % C.F.= CF/A )</t>
  </si>
  <si>
    <t xml:space="preserve"> INDIRECTOS (% C.I.= CI/CD)</t>
  </si>
  <si>
    <r>
      <t>(A)</t>
    </r>
    <r>
      <rPr>
        <sz val="9"/>
        <rFont val="Arial"/>
        <family val="2"/>
      </rPr>
      <t xml:space="preserve">  SUBTOTAL 1:</t>
    </r>
  </si>
  <si>
    <r>
      <t>(B)</t>
    </r>
    <r>
      <rPr>
        <sz val="9"/>
        <rFont val="Arial"/>
        <family val="2"/>
      </rPr>
      <t xml:space="preserve"> SUBTOTAL 2:</t>
    </r>
  </si>
  <si>
    <t>UTILIDAD (% CU= CU/B )</t>
  </si>
  <si>
    <t>= CD * 0.005</t>
  </si>
  <si>
    <r>
      <t>(CA)</t>
    </r>
    <r>
      <rPr>
        <sz val="8"/>
        <rFont val="Arial"/>
        <family val="2"/>
      </rPr>
      <t xml:space="preserve"> CARGOS ADICIONALES ( %CA * C.D. )</t>
    </r>
  </si>
  <si>
    <t>=(TSI * 0.05 )</t>
  </si>
  <si>
    <t>* CARGO POR UTILIDAD = % C.U. X (C.D. + C.I. + C.F.)</t>
  </si>
  <si>
    <t>CARGOS ADICIONALES (SECODAM 0.50%)=C.A=(0.50%)*(C.D.)</t>
  </si>
  <si>
    <r>
      <t>(IMO)</t>
    </r>
    <r>
      <rPr>
        <sz val="8"/>
        <rFont val="Arial"/>
        <family val="2"/>
      </rPr>
      <t xml:space="preserve"> IMPUESTOS SOBRE MANO DE OBRA (% I.M.O. * Total de Salarios Integrados )</t>
    </r>
  </si>
  <si>
    <t>LICITACION No.:</t>
  </si>
  <si>
    <t>FECHA DE INICIO:</t>
  </si>
  <si>
    <t>DESCRIPCION GENERAL DE LOS TRABAJOS:</t>
  </si>
  <si>
    <t>FECHA DE TERMINO:</t>
  </si>
  <si>
    <t>RAZON SOCIAL DEL LICITANTE:</t>
  </si>
  <si>
    <t>NOMBRE CARGO Y FIRMA DEL LICITANTE:</t>
  </si>
  <si>
    <t>PLAZO DE EJECUCION DE LOS TRABAJOS:</t>
  </si>
  <si>
    <t>AÑO</t>
  </si>
  <si>
    <t>LICITACION No.</t>
  </si>
  <si>
    <t>DESCRIPCION DE LOS TRABAJOS</t>
  </si>
  <si>
    <t>FECHA DE INICIO</t>
  </si>
  <si>
    <t>RAZON SOCIAL DEL LICITANTE</t>
  </si>
  <si>
    <t>NOMBRE CARGO Y FIRMA DEL LICITANTE</t>
  </si>
  <si>
    <t>DESCRIPCION</t>
  </si>
  <si>
    <t>PROGRAMA CALENDARIZADO DE EROGACIONES (MONTOS) MENSUALES DE UTILIZACION DE LA MANO DE OBRA A COSTO DIRECTO</t>
  </si>
  <si>
    <t>IMPORTE
A COSTO  
DIRECTO</t>
  </si>
  <si>
    <t>MONTOS MENSUALES PARCIALES</t>
  </si>
  <si>
    <t>MONTOS MENSUALES ACUMULADOS</t>
  </si>
  <si>
    <t>COSTO
POR JORNAL</t>
  </si>
  <si>
    <t>PLAZO DE EJECUCION DE LOS TRABAJOS</t>
  </si>
  <si>
    <t>PROGRAMA CALENDARIZADO DE MONTOS MENSUALES DE LA UTILIZACION DEL EQUIPO Y MAQUINARIA A COSTO DIRECTO</t>
  </si>
  <si>
    <t>No. EQUIPO</t>
  </si>
  <si>
    <t>EQUIPO</t>
  </si>
  <si>
    <t>HORAS
EFECTIVAS</t>
  </si>
  <si>
    <t>COSTO
HORARIO</t>
  </si>
  <si>
    <t>IMPORTE A 
COSTO
DIRECTO</t>
  </si>
  <si>
    <t>MONTO MENSUAL PROGRAMADO DE UTILIZACION DE MAQUINARIA Y EQUIPO</t>
  </si>
  <si>
    <t>ACUMULADO</t>
  </si>
  <si>
    <t>CANTIDAD
(No. DE JORNALES)</t>
  </si>
  <si>
    <t>PROGRAMA CALENDARIZADO DE EROGACIONES (MONTOS) MENSUALES DE ADQUISICION DE MATERIALES Y EQUIPO DE INSTALACION PERMANENTE A COSTO DIRECTO</t>
  </si>
  <si>
    <t>No. ORDEN
PROGRESIVO</t>
  </si>
  <si>
    <t>CONCEPTOS DE ADQUISICION Y EQUIPO
DE INSTALACION PERMANENTE</t>
  </si>
  <si>
    <t>COSTO
UNITARIO</t>
  </si>
  <si>
    <t>NOTA: CADA VALOR SE CONSIDERA COMO UN CONCEPTO</t>
  </si>
  <si>
    <t>No. DE LICITACIÓN:</t>
  </si>
  <si>
    <t>DESCRIPCION DE LOS TRABAJOS:</t>
  </si>
  <si>
    <t>ANALISIS POR FINANCIAMIENTO</t>
  </si>
  <si>
    <t>MESES</t>
  </si>
  <si>
    <t>A</t>
  </si>
  <si>
    <t>Avance programa del P.V.</t>
  </si>
  <si>
    <t>B</t>
  </si>
  <si>
    <t>Avance Acumulado del P.V.</t>
  </si>
  <si>
    <t>C</t>
  </si>
  <si>
    <t>Anticipo 30% del P.V.</t>
  </si>
  <si>
    <t>D</t>
  </si>
  <si>
    <t>Estimación mensual presentada (A)</t>
  </si>
  <si>
    <t>E</t>
  </si>
  <si>
    <t>Amortización Anticipo 30% (-30 X D)</t>
  </si>
  <si>
    <t>F</t>
  </si>
  <si>
    <t>G</t>
  </si>
  <si>
    <t>ICIC (-0.002 x D)</t>
  </si>
  <si>
    <t>Suma Ingresos (C+D+E+F+G)</t>
  </si>
  <si>
    <t>I</t>
  </si>
  <si>
    <t>INGRESOS ACUMULADOS</t>
  </si>
  <si>
    <t>J</t>
  </si>
  <si>
    <t>Egresos (costo directo + indirectos)</t>
  </si>
  <si>
    <t>K</t>
  </si>
  <si>
    <t>EGRESOS ACUMULADOS</t>
  </si>
  <si>
    <t>L</t>
  </si>
  <si>
    <t xml:space="preserve">Diferencia </t>
  </si>
  <si>
    <t>M</t>
  </si>
  <si>
    <t>Gasto Financiero</t>
  </si>
  <si>
    <t>12 meses</t>
  </si>
  <si>
    <t>N</t>
  </si>
  <si>
    <t>Gastos financieros (LxM)</t>
  </si>
  <si>
    <t>O</t>
  </si>
  <si>
    <t>GASTOS FINANCIEROS ACUMULADOS</t>
  </si>
  <si>
    <t>CARGO FINANCIERO</t>
  </si>
  <si>
    <t>Cargos Adicionales (-0.005xD)</t>
  </si>
  <si>
    <t>Tasa de Interes (CETES, C.P.P. ó TASA LIDER ) + 10.0%</t>
  </si>
  <si>
    <t>Valor en %</t>
  </si>
  <si>
    <t>% C.F.= [ GASTOS FINANCIAROS ACUMULADO/ ( COSTO DIRECTO + INDIRECTOS ) ] X 100</t>
  </si>
  <si>
    <r>
      <t xml:space="preserve">IMPUESTOS SOBRE MANO DE OBRA [ISN(2.00%)+ISCS(3.00)]=  </t>
    </r>
    <r>
      <rPr>
        <b/>
        <sz val="8"/>
        <rFont val="Arial"/>
        <family val="2"/>
      </rPr>
      <t>I.M.O.(5.00%)*(Total de Salarios Integrados)</t>
    </r>
  </si>
  <si>
    <t>HOJA :</t>
  </si>
  <si>
    <t>NOMBRE, CARGO Y FIRMA DEL LICITANTE</t>
  </si>
  <si>
    <t>MODELO</t>
  </si>
  <si>
    <t>EMPRESA</t>
  </si>
  <si>
    <t>ANALISIS DE COSTO BASICO O PRELIMINARES</t>
  </si>
  <si>
    <t>RAZON SOCIAL LICITANTE</t>
  </si>
  <si>
    <t>TABULADOR DE SALARIOS EN JORNADA DE 8 HORAS</t>
  </si>
  <si>
    <t>CATEGORIAS</t>
  </si>
  <si>
    <t>SALARIO BASE</t>
  </si>
  <si>
    <t>FACTOR DE
SALARIO REAL</t>
  </si>
  <si>
    <t>SALARIO REAL</t>
  </si>
  <si>
    <t>NOTA:</t>
  </si>
  <si>
    <t>SE ANEXA DETERMINACION DE CUOTAS OBRERO PATRONALES DEL IMSS, INFONAVIT, SAR E</t>
  </si>
  <si>
    <t>INTEGRACION DEL F.S.R. CON IMPORTES.</t>
  </si>
  <si>
    <t>ANALISIS DE COSTOS HORARIOS</t>
  </si>
  <si>
    <t>HOJA:____   DE ____</t>
  </si>
  <si>
    <t>MAQUINA</t>
  </si>
  <si>
    <t>REFERENCIA</t>
  </si>
  <si>
    <t>MARCA</t>
  </si>
  <si>
    <t>FORMULO</t>
  </si>
  <si>
    <t>DATOS GENERALES</t>
  </si>
  <si>
    <t>Vm = Valor de mercado (con llantas)</t>
  </si>
  <si>
    <t>Ponom = Pontencia nominal</t>
  </si>
  <si>
    <t>H.P.</t>
  </si>
  <si>
    <t>Pn = Valor de llantas</t>
  </si>
  <si>
    <t>Tipo de combustible</t>
  </si>
  <si>
    <t>Vm = Valor de mercado (sin llantas)</t>
  </si>
  <si>
    <t>Pc = Precios cumbustible</t>
  </si>
  <si>
    <t>/litro</t>
  </si>
  <si>
    <t>Vr = Valor de rescate</t>
  </si>
  <si>
    <t>Fo = Factor de operación</t>
  </si>
  <si>
    <t>i = Tasa de interés</t>
  </si>
  <si>
    <t>Cc= Capacidad de carter</t>
  </si>
  <si>
    <t>litros</t>
  </si>
  <si>
    <t>s = Prima de seguros</t>
  </si>
  <si>
    <t>Tc = Tiempo entre cambio de aceite</t>
  </si>
  <si>
    <t>horas</t>
  </si>
  <si>
    <t>Ko = Factor de mantenimiento</t>
  </si>
  <si>
    <t>Fl = Factor de lubricante</t>
  </si>
  <si>
    <t>Ve = Vida economica</t>
  </si>
  <si>
    <t>Pa = Precio de aceite</t>
  </si>
  <si>
    <t>Hea = Horas efectivas trabajadas por año</t>
  </si>
  <si>
    <t>Vn = Vida económica de llantas</t>
  </si>
  <si>
    <t>Cco = Coeficiente de combustible</t>
  </si>
  <si>
    <t>COSTOS FIJOS</t>
  </si>
  <si>
    <t>Depreciacion      D = (Vm-Vr)/Ve</t>
  </si>
  <si>
    <t>OPERACIÓN EN ESPERA   RESERVA</t>
  </si>
  <si>
    <t>Inversión            Im = ((Vm+Vr)/2 Hea))i</t>
  </si>
  <si>
    <t>Seguro              Sm = ((Vm+Vr)/2 Hea))s</t>
  </si>
  <si>
    <t>Mantenimiento   M = KoxD</t>
  </si>
  <si>
    <t>COSTOS POR CONSUMO</t>
  </si>
  <si>
    <t>Conbustibles      Co = Cco x Ponom x Fo x Pc</t>
  </si>
  <si>
    <t>Lubricantes        Lb = [(FlxPonomxFo)+(Cc/tc)]*Pa</t>
  </si>
  <si>
    <t>Llantas              N = Pn/Vn</t>
  </si>
  <si>
    <t>OPERACIÓN POR SALARIOS DE OPERACIÓN</t>
  </si>
  <si>
    <t>Suma de So $</t>
  </si>
  <si>
    <t>turno</t>
  </si>
  <si>
    <t>Operación = Po = Sr/Ht</t>
  </si>
  <si>
    <t>COSTO HORA MAQUINA</t>
  </si>
  <si>
    <t>$                      $                  $</t>
  </si>
  <si>
    <t>GASTO INDIRECTO DE OFICINAS CENTRALES</t>
  </si>
  <si>
    <t>NOMBRE, CARGO Y FIRMA DEL</t>
  </si>
  <si>
    <t>GASTO ANUAL</t>
  </si>
  <si>
    <t>I. GASTOS TECNICOS Y ADMINISTRATIVOS</t>
  </si>
  <si>
    <t>Gerente general</t>
  </si>
  <si>
    <t>Gerente de producción</t>
  </si>
  <si>
    <t>Gerente de planeación</t>
  </si>
  <si>
    <t>Gerente de control</t>
  </si>
  <si>
    <t>Iguala asesoría legal</t>
  </si>
  <si>
    <t>Iguala asesoría fiscal</t>
  </si>
  <si>
    <t>Jefe de depto. Proyectos</t>
  </si>
  <si>
    <t>Aydte. Depto. Proyectos</t>
  </si>
  <si>
    <t>Dibujante Depto Proyectos</t>
  </si>
  <si>
    <t>Jefe de depto. Costos</t>
  </si>
  <si>
    <t>Aydte. Depto. Costos</t>
  </si>
  <si>
    <t>Jefe de depto. Programación</t>
  </si>
  <si>
    <t>Aydte. Depto. Programación</t>
  </si>
  <si>
    <t>Dibujante Depto Programación</t>
  </si>
  <si>
    <t>Supte. Gral. Obras locales</t>
  </si>
  <si>
    <t>Supte. Gral. Obras foráneas</t>
  </si>
  <si>
    <t>Contador</t>
  </si>
  <si>
    <t>Jefe Depto de Facturación</t>
  </si>
  <si>
    <t>Sria. Depto de Facturación</t>
  </si>
  <si>
    <t>Mozo Depto. Facturación</t>
  </si>
  <si>
    <t>Jefe Depto compras</t>
  </si>
  <si>
    <t>Choferes</t>
  </si>
  <si>
    <t>Almacenista general</t>
  </si>
  <si>
    <t>Auxiliar almacenista</t>
  </si>
  <si>
    <t>Mecánico</t>
  </si>
  <si>
    <t>Veladores</t>
  </si>
  <si>
    <t>Jefe Depto. Impuestos</t>
  </si>
  <si>
    <t>Auxiliar Depto. Impuestos</t>
  </si>
  <si>
    <t>Taquimecanógrafia</t>
  </si>
  <si>
    <t>Sria. Mecanógrafia</t>
  </si>
  <si>
    <t>Recepcionista</t>
  </si>
  <si>
    <t>Mensajero</t>
  </si>
  <si>
    <t>TOTAL I</t>
  </si>
  <si>
    <t>II. ALQUILER Y AMORTIZACIONES</t>
  </si>
  <si>
    <t>Alquiler oficina</t>
  </si>
  <si>
    <t>Depreciación equipo oficina</t>
  </si>
  <si>
    <t>Mantenim. Equipo oficina</t>
  </si>
  <si>
    <t>Alquiler almacén</t>
  </si>
  <si>
    <t>Depreciación instalación almacén</t>
  </si>
  <si>
    <t>Depreciación equipo almacén</t>
  </si>
  <si>
    <t>Mantenim. equipo almacen</t>
  </si>
  <si>
    <t>Luz oficina y almacén</t>
  </si>
  <si>
    <t>Teléfono oficina y almacén</t>
  </si>
  <si>
    <t>Depreciación autos oficina</t>
  </si>
  <si>
    <t>Mantenimiento autos oficina</t>
  </si>
  <si>
    <t>Depreciación camionetas oficina</t>
  </si>
  <si>
    <t>Mantenimiento camionetas oficina</t>
  </si>
  <si>
    <t>Celular</t>
  </si>
  <si>
    <t>Fax</t>
  </si>
  <si>
    <t>TOTAL II</t>
  </si>
  <si>
    <t>III. OBLIGACIONES, SEGUROS Y REGISTRO</t>
  </si>
  <si>
    <t>Registro SIEM</t>
  </si>
  <si>
    <t>Cuotas Asociaciones profes.</t>
  </si>
  <si>
    <t>Afiliación a la CMIC</t>
  </si>
  <si>
    <t>Publicaciones y biblioteca</t>
  </si>
  <si>
    <t>Seguros automoviles</t>
  </si>
  <si>
    <t>Seguro camioneta</t>
  </si>
  <si>
    <t>multipóliza</t>
  </si>
  <si>
    <t xml:space="preserve">(robo oficina contenidos, valores </t>
  </si>
  <si>
    <t>transporte, incendio)</t>
  </si>
  <si>
    <t>TOTAL III</t>
  </si>
  <si>
    <t>IV. MATERIALES DE CONSUMO</t>
  </si>
  <si>
    <t>Combustible automóviles</t>
  </si>
  <si>
    <t>Combustible camionetas</t>
  </si>
  <si>
    <t>Impresos oficina</t>
  </si>
  <si>
    <t>Papelería oficina</t>
  </si>
  <si>
    <t>Copias heliográficas</t>
  </si>
  <si>
    <t>Copias xerográficas</t>
  </si>
  <si>
    <t>Artículos de limpieza</t>
  </si>
  <si>
    <t>Varios</t>
  </si>
  <si>
    <t>TOTAL IV</t>
  </si>
  <si>
    <t>V. CAPACITACION Y PROMOCION</t>
  </si>
  <si>
    <t>Gasto de concurso</t>
  </si>
  <si>
    <t>Proyectos no realizados</t>
  </si>
  <si>
    <t>Celebraciones de oficinas</t>
  </si>
  <si>
    <t>Propaganda</t>
  </si>
  <si>
    <t>Gastos de consumo</t>
  </si>
  <si>
    <t>Atención a clientes</t>
  </si>
  <si>
    <t>Capacitación personal de la empresa</t>
  </si>
  <si>
    <t>TOTAL V</t>
  </si>
  <si>
    <t>RESUMEN GASTOS DE INDIRECTOS DE OFICINAS CENTRALES</t>
  </si>
  <si>
    <t>GASTOS TECNICOS Y ADMINISTRATIVOS</t>
  </si>
  <si>
    <t>II</t>
  </si>
  <si>
    <t>ALQUILERES Y AMORTIZACIONES</t>
  </si>
  <si>
    <t>OBLIGACIONES, SEGUROS Y REGISTROS</t>
  </si>
  <si>
    <t>IV</t>
  </si>
  <si>
    <t>MATERIALES DE CONSUMO</t>
  </si>
  <si>
    <t>V</t>
  </si>
  <si>
    <t>CAPACITACION Y PROMOCION</t>
  </si>
  <si>
    <t>SUMA INDIRECTOS DE OPERACIÓN</t>
  </si>
  <si>
    <t>VOLUMEN OBRAS A COSTO DIRECTO ANUAL</t>
  </si>
  <si>
    <t>PORCENTAJE DE INDIRECTO DE OFICINA</t>
  </si>
  <si>
    <t>GASTO INDIRECTO DE OBRA</t>
  </si>
  <si>
    <t>COSTO 
UNITARIO</t>
  </si>
  <si>
    <t>Jefe de Obra</t>
  </si>
  <si>
    <t>Residente frente 1</t>
  </si>
  <si>
    <t>Ayudante Residente frente 1</t>
  </si>
  <si>
    <t>Redidente frente 2</t>
  </si>
  <si>
    <t>Ayudante Residente frente 2</t>
  </si>
  <si>
    <t>Redidente frente 3</t>
  </si>
  <si>
    <t>Ayudante Residente frente 3</t>
  </si>
  <si>
    <t>Ingeniero topógrafo</t>
  </si>
  <si>
    <t>Cadenero</t>
  </si>
  <si>
    <t>Estadalero</t>
  </si>
  <si>
    <t>Ingeniero laboratorio</t>
  </si>
  <si>
    <t>Ayudante laboratorio</t>
  </si>
  <si>
    <t>Jefe administración</t>
  </si>
  <si>
    <t>Ayudante administrativo</t>
  </si>
  <si>
    <t>Chofer</t>
  </si>
  <si>
    <t>Electricista</t>
  </si>
  <si>
    <t>Velador</t>
  </si>
  <si>
    <t>Limpieza grupo 1</t>
  </si>
  <si>
    <t>En detalles grupo 5</t>
  </si>
  <si>
    <t>II. TRASLADO DE PERSONAL DE OBRA</t>
  </si>
  <si>
    <t>Jefe de obra</t>
  </si>
  <si>
    <t>Residentes</t>
  </si>
  <si>
    <t>Ayudantes</t>
  </si>
  <si>
    <t>Administrativos</t>
  </si>
  <si>
    <t>Supervisión</t>
  </si>
  <si>
    <t>III. COMUNICACIONES Y FLETES</t>
  </si>
  <si>
    <t>Télefono de obra</t>
  </si>
  <si>
    <t>Radio de obra</t>
  </si>
  <si>
    <t>Fax de obra</t>
  </si>
  <si>
    <t>Télegrafos</t>
  </si>
  <si>
    <t>Giros y situaciones</t>
  </si>
  <si>
    <t>Express</t>
  </si>
  <si>
    <t>I.</t>
  </si>
  <si>
    <t>II.</t>
  </si>
  <si>
    <t>TRASLADO DE PERSONAL DE OBRA</t>
  </si>
  <si>
    <t>COMUNICACIONES Y FLETES</t>
  </si>
  <si>
    <t>IV.</t>
  </si>
  <si>
    <t>CONSTRUCCIONES PROVISIONALES</t>
  </si>
  <si>
    <t>V.</t>
  </si>
  <si>
    <t>CONSUMOS VARIOS</t>
  </si>
  <si>
    <t>VI.</t>
  </si>
  <si>
    <t>FIANZAS Y SEGUROS</t>
  </si>
  <si>
    <t>VII.</t>
  </si>
  <si>
    <t>IMPREVISTOS EN LA OBRA</t>
  </si>
  <si>
    <t>SUMA INDIRECTOS DE OBRA</t>
  </si>
  <si>
    <t>COSTO DIRECTO DE OBRA</t>
  </si>
  <si>
    <t>PORCENTAJE DE INDIRECTOS DE OBRA</t>
  </si>
  <si>
    <t>LISTADO DE INSUMOS (EXPLOSION DE INSUMOS)</t>
  </si>
  <si>
    <t>Materiales</t>
  </si>
  <si>
    <t>Total de Materiales</t>
  </si>
  <si>
    <t>Mano de obra</t>
  </si>
  <si>
    <t>Total de mano de obra</t>
  </si>
  <si>
    <t>Herramienta</t>
  </si>
  <si>
    <t>Total de Herramienta</t>
  </si>
  <si>
    <t>Equipo</t>
  </si>
  <si>
    <t>Total de equipo</t>
  </si>
  <si>
    <t>TOTAL DEL REPORTE</t>
  </si>
  <si>
    <t>FECHA DE TERMINO</t>
  </si>
  <si>
    <t>PROGRAMA CALENDARIZADO DE EJECUCION GENERAL DE LOS TRABAJOS A PRECIO DE VENTA, DIVIDIDO EN PARTIDAS, SUBPARTIDAS</t>
  </si>
  <si>
    <t>CONCEPTOS DE LOS TRABAJOS</t>
  </si>
  <si>
    <t>IMPORTE
TOTAL</t>
  </si>
  <si>
    <t>PARTIDA</t>
  </si>
  <si>
    <t>SUBPARTIDA</t>
  </si>
  <si>
    <t>MONTO MENSUAL PROGRAMADO A EJECUTAR</t>
  </si>
  <si>
    <t>MONTO MENSUAL PROGRAMADO A EJECUTAR ACUMULADO</t>
  </si>
  <si>
    <t>PROGRAMA CALENDARIZADO DE EROGACIONES (MONTOS) MENSUALES DE UTILIZACION DEL PERSONAL PROFESIONAL TECNICO, ADMINISTRATIVO Y DE SERVICIO ENCARGADO DE LA DIRECCION, SUPERVISION Y ADMINISTRACION DE LOS TRABAJOS A COSTO DIRECTO</t>
  </si>
  <si>
    <t>COSTO POR 
JORNADA</t>
  </si>
  <si>
    <t>JORNADAS</t>
  </si>
  <si>
    <t>SUMA POR CATEGORIA A COSTO DIRECTO</t>
  </si>
  <si>
    <t xml:space="preserve">MONTO MENSUAL </t>
  </si>
  <si>
    <t>MONTO MENSUAL ACUMULADO</t>
  </si>
  <si>
    <r>
      <t>(C)</t>
    </r>
    <r>
      <rPr>
        <sz val="9"/>
        <rFont val="Arial"/>
        <family val="2"/>
      </rPr>
      <t xml:space="preserve"> SUBTOTAL 3:</t>
    </r>
  </si>
  <si>
    <t>= B + CU</t>
  </si>
  <si>
    <t>= C+CA+IMO</t>
  </si>
  <si>
    <t>Tp=DIAS REALMENTE PAGADOS EN EL AÑO 2004</t>
  </si>
  <si>
    <t>Dias no Laborados en el año 2004</t>
  </si>
  <si>
    <t>GASTOS NECESARIOS</t>
  </si>
  <si>
    <t>AE-01</t>
  </si>
  <si>
    <t>AE-02</t>
  </si>
  <si>
    <t>AE-03</t>
  </si>
  <si>
    <t>AE-03.1</t>
  </si>
  <si>
    <t>ANEXO AE-03.2</t>
  </si>
  <si>
    <t>AE-03.3</t>
  </si>
  <si>
    <t>AE-04</t>
  </si>
  <si>
    <t>AE-05.1</t>
  </si>
  <si>
    <t>AE-05</t>
  </si>
  <si>
    <t>AE-05.2</t>
  </si>
  <si>
    <t xml:space="preserve">AE-05.2 </t>
  </si>
  <si>
    <t>AE-06</t>
  </si>
  <si>
    <t>AE-09</t>
  </si>
  <si>
    <t>AE-11</t>
  </si>
  <si>
    <t>AE-12.1</t>
  </si>
  <si>
    <t>AE-12.2</t>
  </si>
  <si>
    <t>AE-12.3</t>
  </si>
  <si>
    <t>AE12.4</t>
  </si>
  <si>
    <t>Dependencia:</t>
  </si>
  <si>
    <t>Obra:</t>
  </si>
  <si>
    <t>Lugar:</t>
  </si>
  <si>
    <t>Ciudad:</t>
  </si>
  <si>
    <t>Unidad</t>
  </si>
  <si>
    <t>Cantidad</t>
  </si>
  <si>
    <t>P. Unitario</t>
  </si>
  <si>
    <t>P.U. Con letra</t>
  </si>
  <si>
    <t>Importe</t>
  </si>
  <si>
    <t>AT-05</t>
  </si>
  <si>
    <t>RELACION DE CONTRATOS DE OBRA REALIZADOS POR EL LICITANTE Y SU PERSONAL QUE ACREDITE LA EXPERIENCIA Y LA CAPACIDAD TECNICA</t>
  </si>
  <si>
    <t>LICITACIÓN No.</t>
  </si>
  <si>
    <t>FECHA :</t>
  </si>
  <si>
    <t>DE :</t>
  </si>
  <si>
    <t>BREVE DESCRIPCIÓN DE LA OBRA</t>
  </si>
  <si>
    <t>LUGAR</t>
  </si>
  <si>
    <t>MONTO DEL CONTRATO</t>
  </si>
  <si>
    <t>FECHAS DE INICIACION</t>
  </si>
  <si>
    <t>MONTO 
EJERCIDO</t>
  </si>
  <si>
    <t>MONTO 
POR 
EJERCER</t>
  </si>
  <si>
    <t>NOMBRE DEL CONTRATANTE</t>
  </si>
  <si>
    <t>INICIACION</t>
  </si>
  <si>
    <t>TERMINACION</t>
  </si>
  <si>
    <t>AT-03</t>
  </si>
  <si>
    <t>DE     :</t>
  </si>
  <si>
    <t>DESCRIPCIÓN DE LOS TRABAJOS:</t>
  </si>
  <si>
    <t xml:space="preserve">                                                      RELACION DE EQUIPO INDICANDO SI SON DE SU PROPIEDAD O RENTADOS Y SU UBICACIÓN FISICA</t>
  </si>
  <si>
    <t>EQUIPO
No.</t>
  </si>
  <si>
    <t>CLASIFICACION 
O
CODIFICACION</t>
  </si>
  <si>
    <t>NOMBRE DE LA
MAQUINARIA Y/O EQUIPO</t>
  </si>
  <si>
    <t>CARACTERISTICAS PARTICULARES</t>
  </si>
  <si>
    <t>USO
ACTUAL</t>
  </si>
  <si>
    <t>FECHA DE
PUESTO
EN SITIO</t>
  </si>
  <si>
    <t>SITIO DE
UBICACION
ACTUAL (ENT. FED.)</t>
  </si>
  <si>
    <t>DISPONIBILIDAD</t>
  </si>
  <si>
    <t>NUMERO DE
SERIE</t>
  </si>
  <si>
    <t>CAPACIDAD</t>
  </si>
  <si>
    <t>TIPO DE</t>
  </si>
  <si>
    <t>POTENCIA DEL</t>
  </si>
  <si>
    <t>PROPIEDAD</t>
  </si>
  <si>
    <t>POR
COMPROBAR</t>
  </si>
  <si>
    <t>POR
ALQUILAR</t>
  </si>
  <si>
    <t>MOTOR</t>
  </si>
  <si>
    <t>Nota 1: Con estos números se identificará el equipo posteriormente</t>
  </si>
  <si>
    <t>Nota 2: Se anexan _____ cartas compromiso de arrendamiento con o sin opción a compra y su disponibilidad</t>
  </si>
  <si>
    <t xml:space="preserve">DIRECCIÓN DE PROYECTOS Y OBRAS </t>
  </si>
  <si>
    <t>Clave</t>
  </si>
  <si>
    <t xml:space="preserve">Licitación No. </t>
  </si>
  <si>
    <t>DESCRIPCIÒN</t>
  </si>
  <si>
    <t>DETERMINACION DE CUOTAS A PAGAR AL SEGURO SOCIAL PARA 2019 EN FRACCION DECIMAL</t>
  </si>
  <si>
    <t>M2</t>
  </si>
  <si>
    <t>M3</t>
  </si>
  <si>
    <t xml:space="preserve"> </t>
  </si>
  <si>
    <t xml:space="preserve">CIRCUITO VIAL, PLAZAS Y PARADEROS </t>
  </si>
  <si>
    <t xml:space="preserve">   VIALIDAD PRINCIPAL</t>
  </si>
  <si>
    <t xml:space="preserve">      PRELIMINARES</t>
  </si>
  <si>
    <t>DMLC001</t>
  </si>
  <si>
    <t xml:space="preserve">         DEMOLICIÓN DE ELEMENTOS DE CONCRETO ARMADO POR MEDIOS MECÁNICOS, SIN RECUPERACIÓN DE MATERIALES. INCLUYE TODOS LOS MATERIALES, HERRAMIENTAS, EQUIPO DE PROTECCIÓN PERSONAL, SEGURIDAD Y LA MANO DE OBRA NECESARIOS PARA LA CORRECTA EJECUCIÓN DE ESTOS TRABAJOS.</t>
  </si>
  <si>
    <t>TLAARBOL</t>
  </si>
  <si>
    <t xml:space="preserve">         TALA DE ÁRBOL DE 1.51 A 2.50 M DE PERíMETRO (CORTADO A 1.00 M DEL NIVEL DEL TERRENO )  EL PRECIO INCLUYE: MATERIAL MENOR DE CONSUMO, MANO DE OBRA EQUIPO Y HERRAMIENTA NECESARIA PARA LA REALIZACIÓN DE LOS TRABAJOS</t>
  </si>
  <si>
    <t>PZA</t>
  </si>
  <si>
    <t>EXTRATOCONES</t>
  </si>
  <si>
    <t xml:space="preserve">         EXTRACCIÓN DE TOCONES, DE 1.51 A 2.50 M DE PERIMETRO. INCLUYE DESENRAICE, MATERIAL MENOR DE CONSUMO, MANO DE OBRA EQUIPO Y HERRAMIENTA NECESARIA PARA LA REALIZACIÓN DE LOS TRABAJOS</t>
  </si>
  <si>
    <t>RTRLMRS</t>
  </si>
  <si>
    <t xml:space="preserve">         RETIRO DE LUMINARIAS PARA ALUMBRADO PÚBLICO EXISTENTES, CON RECUPERACIÓN DE MATERIALES, INCLUYE TODOS LOS MATERIALES, HERRAMIENTAS, EQUIPO DE PROTECCIÓN PERSONAL, SEGURIDAD Y LA MANO DE OBRA NECESARIOS PARA LA CORRECTA EJECUCIÓN DE ESTOS TRABAJOS.</t>
  </si>
  <si>
    <t xml:space="preserve">Total de </t>
  </si>
  <si>
    <t xml:space="preserve">      TERRACERIAS</t>
  </si>
  <si>
    <t>TAPIAL</t>
  </si>
  <si>
    <t xml:space="preserve">         ELABORACIÓN DE TAPIAL DE MADERA DE PINO PARA CIMBRA DE 6 MM DE ESPESOR Y 2.44 METROS DE ALTURA, CON POLINES DE MADERA DE PINO A 2.44 METROS DE SEPARACIÓN ENTRE SÍ. INCLUYE TODOS LOS MATERIALES, HERRAMIENTAS, EQUIPO DE PROTECCIÓN PERSONAL, SEGURIDAD Y LA MANO DE OBRA NECESARIOS PARA LA CORRECTA EJECUCIÓN DE ESTOS TRABAJOS.</t>
  </si>
  <si>
    <t>ML</t>
  </si>
  <si>
    <t>L006</t>
  </si>
  <si>
    <t>UAH-PRE-01</t>
  </si>
  <si>
    <t xml:space="preserve">         DESPALME DE REGIONES ARIDAS O SEMIARIDAS CON MAQUINA, HASTA 20 CM DE ESPESOR DE CAPA VEGETAL</t>
  </si>
  <si>
    <t xml:space="preserve">            EXCAVACION EN CEPAS CON MAQUINARIA, EN MATERIAL SECO, TIPO II,  ZONA A, PROFUNDIDAD DE 0.00 A 2.00 M.</t>
  </si>
  <si>
    <t>UAH-PRE-17</t>
  </si>
  <si>
    <t xml:space="preserve">         AFINE DE TALUDES Y FONDO DE CEPA A MANO EN TERRENO TIPO II PARA MEJORAR LA EXCAVACIÓN REALIZADA POR MEDIOS MECÁNICOS, INCLUYE: MATERIAL, MANO DE OBRA, HERRAMIENTA Y T.L.N.P.S.C.E.</t>
  </si>
  <si>
    <t>TERRPEDRAPLEN</t>
  </si>
  <si>
    <t xml:space="preserve">         CONFORMACIÓN DE PEDRAPLÉN A BASE DE PIEDRA BOLA DE 4" A 6", INCLUYE TENDIDO Y ACOMODO DEL MATERIAL CON MAQUINARIA PESADA Y TODOS LOS MATERIALES, HERRAMIENTAS, EQUIPO DE PROTECCIÓN PERSONAL, SEGURIDAD</t>
  </si>
  <si>
    <t>TERRRLLNTPT</t>
  </si>
  <si>
    <t xml:space="preserve">         RELLENO CON MATERIAL INERTE (TEPETATE) PARA ALCANZAR NIVELES DE PROYECTO, EN CAPAS DE 20 CM. DE ESPESOR, COMPACTADO AL 95% PROCTOR, PREVIA INCORPORACIÓN DE AGUA NECESARIA, MEDIDO COMPACTO. INCLUYE ACARREOS, EQUIPO, HERRAMIENTA, MANO DE OBRA Y TODO LO NECESARIO PARA SU CORRECTA EJECUCIÓN.</t>
  </si>
  <si>
    <t>TERRRELLBSHDR</t>
  </si>
  <si>
    <t xml:space="preserve">         RELLENO DE BASE HIDRÁULICA POR MEDIOS MECÁNICOS DE 20 CM DE ESPESOR COMPACTADA AL 95% DE SU P.V.S.M. ( LAS PRUEBAS TENDRÁN QUE SER REALIZADAS POR LABORATORIO DE CONTROL DE TERRACERÍAS) EL PRECIO INCLUYE: GRAVA CONTROLADA,  ACARREOS , TENDIDO Y PROCESADO DEL MISMO, INCORPORACIÓN DE HUMEDAD A LOS MATERIALES PARA SU CORRECTA COMPACTACIÓN, EQUIPO HERRAMIENTA Y TODO LO NECESARIO PARA LA CORRECTA EJECUCIÓN DE LOS TRABAJOS (P.U.O.T.)</t>
  </si>
  <si>
    <t>RIEGOIMP1</t>
  </si>
  <si>
    <t xml:space="preserve">         SUMINISTRO Y APLICACIÓN DE RIEGO ASFALTICO DE IMPREGNACION CON ASFALTICO FR-3 1.10 LITROS / M2 POR MEDIOS MECANICOS PARA PROTECCION DE TERRACERIAS. INCLUYE SUMINSTRO Y EXTENDIDO DE AREA PARA POREO, ACARREO,EQUIPO, HERRAMIENTA, Y TODO LO NECESARIO PARA SU CORRECTA EJECUCION. (P.U.O.T.)</t>
  </si>
  <si>
    <t>POREOARENA</t>
  </si>
  <si>
    <t xml:space="preserve">         POREO CON ARENA PARA CONSERVACIÓN DEL RIEGO DE IMPREGNACIÓN. INCLUYE TODOS LOS MATERIALES, HERRAMIENTAS, EQUIPO DE PROTECCIÓN PERSONAL, SEGURIDAD Y LA MANO DE OBRA NECESARIOS PARA LA CORRECTA EJECUCIÓN DE ESTOS TRABAJOS.</t>
  </si>
  <si>
    <t xml:space="preserve">         SOBREACARREO DE LOS MATERIALES PRODUCTO DE LAS EXCAVACIONES, DEMOLICIONES Y  PETREOS , INCLUYE CARGA Y ACARREO,  PARA EL 1ER KM (MEDIDO COMPACTO).</t>
  </si>
  <si>
    <t xml:space="preserve">         SOBREACARREO DE LOS MATERIALES PRODUCTO DE LAS EXCAVACIONES, DEMOLICIONES, Y PETREOS, PARA  KM-SUBSECUENTES (MEDIDO COMPACTO).</t>
  </si>
  <si>
    <t>M3/KM</t>
  </si>
  <si>
    <t xml:space="preserve">      VIALIDAD PRINCIPAL DE 7.00 M DE ANCHO</t>
  </si>
  <si>
    <t>PISOMALLA15</t>
  </si>
  <si>
    <t xml:space="preserve">         ELABORACIÓN DE PISO DE CONCRETO ARMADO DE 15 CM DE ESPESOR CONCRETO PREMEZCLADO F'C=250 KG/CM2, AGREGADO MAXIMO 3/4" REFUERZO = MALLA 6 X 6 / 6-6 EN UNA CAPA CON ENDURECEDOR SUPERFICIAL MINERAL TIPO ENDUMIN DE 3.00 KG/M2 ACABADO RAYADO POR MEDIOS MECANICOS CON MAQUINARIA DE HÉLICES, CORTES CON DISCO DE DIAMANTE DE 4 CM DE PROFUNDIDAD PARA JUNTAS Y PARA FORMAR PIEDRAS DE 2.50 X 2.50 MTS; JUNTAS A BASE DE RESINA SEMIRIGIDA DE SONEBOR Y COLA DE RATA EN LA FORMACION DE PIEDRA Y JUNTA DE EXPANSION PERIMETRAL FEXPAN DE 3/4" DE ESPESOR INCLUYE: , PASAJUNTA A BASE DE POLIDUCTO DE 1/2 Y REDONDOS LISOS DE 80 CM , MATERIAL, MANO DE OBRA , TENDIDO DE CONCRETO , VIBRADO, CURADO, HERRAMIENTA, RETIRO DE MATERIAL SOBRANTE Y TODO LO NECESARIO PARA SU CORRECTA EJECUCION EN INTERIOR DE NAVE DE ALMACENAMIENTO SEGÚN PLANO. (P.U.O.T).</t>
  </si>
  <si>
    <t xml:space="preserve">      ALBAÑILERÍAS</t>
  </si>
  <si>
    <t xml:space="preserve">            AFINE DE TALUDES Y FONDO DE CEPA A MANO EN TERRENO TIPO II PARA MEJORAR LA EXCAVACIÓN REALIZADA POR MEDIOS MECÁNICOS, INCLUYE: MATERIAL, MANO DE OBRA, HERRAMIENTA Y T.L.N.P.S.C.E.</t>
  </si>
  <si>
    <t>CAMARENA</t>
  </si>
  <si>
    <t xml:space="preserve">            TENDIDO DE CAMA DE ARENA EN 10 CM DE ESPESOR PROMEDIO PARA ACOSTILLADO DE TUBERÍAS. INCLUYE TODOS LOS MATERIALES, HERRAMIENTAS, EQUIPO DE PROTECCIÓN PERSONAL, SEGURIDAD Y LA MANO DE OBRA NECESARIOS PARA LA CORRECTA EJECUCIÓN DE ESTOS TRABAJOS.</t>
  </si>
  <si>
    <t>R005</t>
  </si>
  <si>
    <t xml:space="preserve">             RELLENO CON MATERIAL PRODUCTO DE EXCAVACION COMPACTADO CON BAILARINA O PLACA VIBRATORIA AL 90% PROCTOR EN CAPAS DE 20 CM. EN CEPAS DE CIMENTACION. INCLUYE SUMINISTRO, ACARREO DE MATERIALES DENTRO DE LA OBRA, INCORPORACION DE HUMEDAD, MANO DE OBRA Y HERRAMIENTA.</t>
  </si>
  <si>
    <t xml:space="preserve">            SOBREACARREO DE LOS MATERIALES PRODUCTO DE LAS EXCAVACIONES, DEMOLICIONES Y  PETREOS , INCLUYE CARGA Y ACARREO,  PARA EL 1ER KM (MEDIDO COMPACTO).</t>
  </si>
  <si>
    <t xml:space="preserve">            SOBREACARREO DE LOS MATERIALES PRODUCTO DE LAS EXCAVACIONES, DEMOLICIONES, Y PETREOS, PARA  KM-SUBSECUENTES (MEDIDO COMPACTO).</t>
  </si>
  <si>
    <t>HABACER3</t>
  </si>
  <si>
    <t>ALCANTARILLA PLUVIAL</t>
  </si>
  <si>
    <t xml:space="preserve">            ACERO DE REFUERZO EN CIMENTACION RESISTENCIA NORMAL FY=4200 KG/CM2 No. 3 DIAMETRO DE 3/8", INCLUYE: SUMINISTRO, ACARREOS,  HABILITADO, ARMADO Y TRASLAPES.</t>
  </si>
  <si>
    <t>KG</t>
  </si>
  <si>
    <t>HABACER4</t>
  </si>
  <si>
    <t xml:space="preserve">            ACERO DE REFUERZO EN CIMENTACION RESISTENCIA NORMAL FY=4200 KG/CM2 No. 4 DIAMETRO DE 1/2", INCLUYE: SUMINISTRO, ACARREOS,  HABILITADO, ARMADO Y TRASLAPES.</t>
  </si>
  <si>
    <t>CIMBRAAPARENTE</t>
  </si>
  <si>
    <t>CN003</t>
  </si>
  <si>
    <t xml:space="preserve">            CONCRETO  PREMEZCLADO F'c= 250 KG/CM2 EN CIMENTACION  REVENIMIENTO DE 10 CM AGREGADO MAXIMO 3/4"  INCLUYE ELABORACION, COLOCACION, VIBRADO, CURADO, MANO DE OBRA Y HERRAMIENTA, Y PRUEBAS DE LABORATORIO.</t>
  </si>
  <si>
    <t xml:space="preserve">         PUENTE</t>
  </si>
  <si>
    <t>P002</t>
  </si>
  <si>
    <t>HABACER2</t>
  </si>
  <si>
    <t xml:space="preserve">            ACERO DE REFUERZO EN CIMENTACION RESISTENCIA NORMAL FY=4200 KG/CM2 No. 2 DIAMETRO DE 1/4", INCLUYE: SUMINISTRO, ACARREOS,  HABILITADO, ARMADO Y TRASLAPES.</t>
  </si>
  <si>
    <t>HABACER6</t>
  </si>
  <si>
    <t xml:space="preserve">            ACERO DE REFUERZO EN CIMENTACION RESISTENCIA NORMAL FY=4200 KG/CM2 No. 6 DIAMETRO DE 3/4", INCLUYE: SUMINISTRO, ACARREOS,  HABILITADO, ARMADO Y TRASLAPES.</t>
  </si>
  <si>
    <t>CIMBRACOMUN</t>
  </si>
  <si>
    <t xml:space="preserve">            CIMBRA DE MADERA COMUN EN ZAPATAS CORRIDAS, ZAPATAS AISLADAS, CONTRATRABES, CADENAS DE LIGA Y DADOS DE CIMENTACION,  INCLUYE: SUMINISTRO, ACARREOS,  HABILITADO, CIMBRADO Y DESCIMBRADO.</t>
  </si>
  <si>
    <t xml:space="preserve">      PISTA DE JOGGIN DE CARPETA ASFÁLTICA  DE 5 CM DE ESPESOR Y DE 2.40 M DE ANCHO</t>
  </si>
  <si>
    <t>331-PAV-02-005</t>
  </si>
  <si>
    <t>CARPETA DE 5 CM DE ESPESOR DE CONCRETO ASFÁLTICO EN CALIENTE. INCLUYE: RIEGO, IMPREGNACIÓN Y LIGA, SUMINISTRO Y ELABORACIÓN EN PLANTA DE MEZCLA ASFÁLTICA, ACARREOS, TENDIDOS, COMPACTACIÓN, MAQUINARIA, MANO DE OBRA, EQUIPO Y HERRAMIENTA</t>
  </si>
  <si>
    <t>SUMINISTRO Y APLICACIÓN DE RECUBRIMIENTO MARCA COMEX (TOP DEPORTIVO) O SIMILAR EN PISO COMO LOGOTIPO DE ESPECIALIDAD DEPORTIVA . EL PRECIO INCLUYE:  MATERIAL, MANO DE OBRA, TRAZO, PREPARACION DE LA PINTURA,  PROTECCION DE PISO, RECORTES, ACARREOS, LIMPIEZA DE ZONA DE TRABAJOS Y TODO LO NECESARIO PARA LA CORRECTA EJECUCION DE LOS TRABAJOS. (P.U.O.T).</t>
  </si>
  <si>
    <t xml:space="preserve">      AREA VERDE Y JARDINERIAS</t>
  </si>
  <si>
    <t>JARD-001</t>
  </si>
  <si>
    <t xml:space="preserve">         TENDIDO DE TIERRA VEGETAL, TIERRA NEGRA O SIMILAR  PARA TALUDES DE JARDINERIA PRODUCTO DE EXCAVACIONES. INCLUYE ACARREOS, ACOMODO, FORMACION DE TALUDES, RASTRILLADO, HERRAMIENTA Y MANO DE OBRA.</t>
  </si>
  <si>
    <t>PIS-001</t>
  </si>
  <si>
    <t xml:space="preserve">         SUMINISTRO Y COLOCACIÓN DE MALLA GEOTEXTIL TIPO GROUND COVER O SIMILAR EN COLOR NEGRO. INCLUYE RECORTES, DESPERDICIOS, AJUSTES Y TODOS LOS MATERIALES, HERRAMIENTAS, EQUIPO Y LA MANO DE OBRA NECESARIOS PARA LA ADECUADA EJECUCIÓN DE ESTOS TRABAJOS.</t>
  </si>
  <si>
    <t>POLI600</t>
  </si>
  <si>
    <t xml:space="preserve">         SUMINISTRO Y COLOCACIÓN DE POLIETILENO CALIBRE 600 EN UNA CAPA COMO AISLAMIENTO ENTRE TERRACERÍAS Y ÁREAS VERDES. INCLUYE ELEMENTOS DE FIJACIÓN, AMACIZADO DEL LIENZO Y TODOS LOS MATERIALES, HERRAMIENTAS, EQUIPO DE PROTECCIÓN PERSONAL, SEGURIDAD Y LA MANO DE OBRA NECESARIOS PARA LA CORRECTA EJECUCIÓN DE ESTOS TRABAJOS.</t>
  </si>
  <si>
    <t>JARD-002</t>
  </si>
  <si>
    <t xml:space="preserve">         PASTO TIPO KIKUYO O SIMILAR  EN JARDINES. INCLUYE: PREPARACION FINAL DE LA SUPERFICIE, SUMINISTRO, COLOCACION, HERRAMIENTA Y MANO DE OBRA.</t>
  </si>
  <si>
    <t xml:space="preserve"> M2</t>
  </si>
  <si>
    <t>JA-01</t>
  </si>
  <si>
    <t xml:space="preserve">         SUMINISTRO Y SEMBRADO DE RETAMA EN ÁREAS VERDES. INCLUYE EXCAVACIÓN, PREPARACIÓN DEL TERRENO, SEMBRADO, AGUA Y TODOS LOS MATERIALES, HERRAMIENTAS, EQUIPO DE PROTECCIÓN PERSONAL, SEGURIDAD Y LA MANO DE OBRA NECESARIOS PARA LA CORRECTA EJECUCIÓN DE ESTOS TRABAJOS.</t>
  </si>
  <si>
    <t>JA-06</t>
  </si>
  <si>
    <t xml:space="preserve">         SUMINISTRO Y SEMBRADO DE JACARANDAS EN ÁREAS VERDES. INCLUYE EXCAVACIÓN, PREPARACIÓN DEL TERRENO, SEMBRADO, AGUA Y TODOS LOS MATERIALES, HERRAMIENTAS, EQUIPO DE PROTECCIÓN PERSONAL, SEGURIDAD Y LA MANO DE OBRA NECESARIOS PARA LA CORRECTA EJECUCIÓN DE ESTOS TRABAJOS.</t>
  </si>
  <si>
    <t>JA-03</t>
  </si>
  <si>
    <t xml:space="preserve">         SUMINISTRO Y SEMBRADO DE LIQUIDAMBAR EN ÁREAS VERDES. INCLUYE EXCAVACIÓN, PREPARACIÓN DEL TERRENO, SEMBRADO, AGUA Y TODOS LOS MATERIALES, HERRAMIENTAS, EQUIPO DE PROTECCIÓN PERSONAL, SEGURIDAD Y LA MANO DE OBRA NECESARIOS PARA LA CORRECTA EJECUCIÓN DE ESTOS TRABAJOS.</t>
  </si>
  <si>
    <t>JAR-007</t>
  </si>
  <si>
    <t xml:space="preserve">         SUMINISTRO Y SEMBRADO DE PINO GREGGI DE 2.00 M DE ALTO EN PERIMETRO DE PLAZA . INCLUYE EXCAVACIÓN, PREPARACIÓN DEL TERRENO, SEMBRADO, AGUA Y TODOS LOS MATERIALES, HERRAMIENTAS, EQUIPO DE PROTECCIÓN PERSONAL, SEGURIDAD Y LA MANO DE OBRA NECESARIOS PARA LA CORRECTA EJECUCIÓN DE ESTOS TRABAJOS.</t>
  </si>
  <si>
    <t xml:space="preserve">      BANQUETAS DE 2.00 M</t>
  </si>
  <si>
    <t>GB001</t>
  </si>
  <si>
    <t xml:space="preserve">         GUARNICION DE CONCRETO HIDRAULICO HECHO EN OBRA F'C= 150 KG/CM2 DE SECCION 15 X 20 X 40, ACABADO CON VOLTEADOR EN AMBAS ARISTAS, INCL.: ELABORACION DE CONCRETO, PREPARACION DE LA SUPERFICIE (EXCAVACION O RELLENO EN 15 CM DE ESPESOR EN PROMEDIO),CIMBRA METALICA AMBAS CARAS A LA ALTURA DE LA GUARNICION, DESCIMBRADO, ACARREOS DE MATERIAL PARA ELABORAR CONCRETO, LIMPIEZA FINAL DE OBRA, MATERIALES, MANO DE OBRA Y HERRAMIENTA.(P.U.O.T)</t>
  </si>
  <si>
    <t>ALBBANQUETA10</t>
  </si>
  <si>
    <t xml:space="preserve">         BANQUETA DE 10 CM DE ESPESOR CONCRETO F'C= 150 KG/CM2. ARMADA CON MALLA ELECTROSOLDADA 6X6/ 10-10. TERMNADO ESCOBILLADO , INCLUYE: CORTES, MATERIALES, MANO DE OBRA, HERRAMIENTA, EQUIPO, HABILITADO DE ACERO, CIMBRA, DESCIMBRA, TRAZO, ACARREOS, DESPERDICIOS Y TODO LO NECESARIO PARA SU EJECUCION. (P.U.O.T.)</t>
  </si>
  <si>
    <t>ELABORACIÓN DE PISO DE CONCRETO f'c= 200 KG/CM2, DE 10 CM DE ESPESOR, REFORZADO CON UNA CAPA DE MALLA ELECTROSOLDADA 6x6-10/10. INCLUYE COLORANTE SUPERFICIAL PARA CONCRETO Y TODOS LOS MATERIALES, HERRAMIENTAS, EQUIPO DE PROTECICÓN PERSONAL, SEGURIDAD Y LA MANO DE OBRA NECESARIOS PARA LA CORRECTA EJECUCIÓN DE ESTOS TRABAJOS.</t>
  </si>
  <si>
    <t xml:space="preserve">      SEÑALETICA HORIZONTAL Y VERTICAL</t>
  </si>
  <si>
    <t xml:space="preserve">         SEÑALETICA HORIZONTAL</t>
  </si>
  <si>
    <t>SENLINEADISC</t>
  </si>
  <si>
    <t xml:space="preserve">            SUMINISTRO Y APLICACIÓN DE PINTURA VIAL MARCA COMEX O SIMILAR EN LÍNEA DISCONTINUA  DE 10 CM DE ANCHO PARA DELIMITACIÓN DE CARRILES EN VIALIDADES. INCLUYE LIMPIEZA DE LA SUPERFICIE AL INICIO Y AL TÉRMINO DE LOS TRABAJOS, ENCINTADO CON MASKING TAPE Y TODOS LOS MATERIALES, HERRAMIENTAS, EQUIPO DE PROTECCIÓN PERSONAL, SEGURIDAD Y LA MANO DE OBRA NECESARIOS PARA LA CORRECTA EJECUCIÓN DE ESTOS TRABAJOS.</t>
  </si>
  <si>
    <t>SENLINEACONT</t>
  </si>
  <si>
    <t xml:space="preserve">            SUMINISTRO Y APLICACIÓN DE PINTURA VIAL MARCA COMEX O SIMILAR EN LÍNEA CONTINUA  DE 10 CM DE ANCHO PARA DELIMITACIÓN DE CARRILES EN VIALIDADES. INCLUYE LIMPIEZA DE LA SUPERFICIE AL INICIO Y AL TÉRMINO DE LOS TRABAJOS, ENCINTADO CON MASKING TAPE Y TODOS LOS MATERIALES, HERRAMIENTAS, EQUIPO DE PROTECCIÓN PERSONAL, SEGURIDAD Y LA MANO DE OBRA NECESARIOS PARA LA CORRECTA EJECUCIÓN DE ESTOS TRABAJOS.</t>
  </si>
  <si>
    <t>SENFLECHA</t>
  </si>
  <si>
    <t xml:space="preserve">            SUMINISTRO Y APLICACIÓN DE PINTURA VIAL EN FLECHA DIRECCIONAL DE 3.40 X 1.40  M COLOR  BLANCO, INCLUYE: MICROESFERA ACARREOS, PREPARACION DE LA SUPERFICIE A PINTAR, PREPARACION DE LA PINTURA, MATERIAL, MANO DE OBRA, EQUIPO, HERRAMIENTA  Y TLNPLCEDLT</t>
  </si>
  <si>
    <t>SENLINEAPEATONAL</t>
  </si>
  <si>
    <t xml:space="preserve">            SUMINISTRO Y APLICACIÓN DE PINTURA VIAL EN PASO PETONAL LINEAS DE 40 CM  COLOR AMARILLO O BLANCO, PRECIO POR PIEZA PINTADA INCLUYE: ACARREOS, PREPARACION DE LA SUPERFICIE A PINTAR, PREPARACION DE LA PINTURA, MATERIAL, MANO DE OBRA, EQUIPO, HERRAMIENTA  Y TODO LO NECESARIO PARA LA CORRECTA EJECUCION DE LOS TRABAJOS.</t>
  </si>
  <si>
    <t>SENGUARNI</t>
  </si>
  <si>
    <t xml:space="preserve">            SUMINISTRO Y APLICACIÓN DE PINTURA VIAL EN GUARNICION DE 35 CM DE DESARROLLO PRECIO POR ML EFECTIVO</t>
  </si>
  <si>
    <t>SEÑ-HOR-001</t>
  </si>
  <si>
    <t xml:space="preserve">            TOPE PARA ESTACIONAMIENTO DE 180 CM, DE NEOPRENO EN COLOR NEGRO CON PINTURA VULCANIZADA DE COLOR AMARILLO. EL PRECIO INCLUYE: ANCLAS CON TAQUETE EXPANSIVO ARANDELA Y TORNILLO  MATERIAL MENOR DE CONSUMO MANO DE OBRA Y EQUIPO</t>
  </si>
  <si>
    <t>SEÑ-HOR-005</t>
  </si>
  <si>
    <t xml:space="preserve">            VIALETA HERSAN DE ABS DE 3.5" X 3.9" X 0.7" CM. CON DOS CARAS DE COLOR ROJA EL PRECIO INCLUYE MATERIAL MENOR DE CONSUMO MANO DE OBRA Y EQUIPO</t>
  </si>
  <si>
    <t>SEÑ-HOR-006</t>
  </si>
  <si>
    <t xml:space="preserve">            VIALETA HERSAN DE ABS DE 3.5" X 3.9" X 0.7" CM. CON DOS CARAS DE COLOR AMARILLA. . EL PRECIO INCLUYE MATERIAL MENOR DE CONSUMO MANO DE OBRA Y EQUIPO</t>
  </si>
  <si>
    <t>PISO TACTU</t>
  </si>
  <si>
    <t xml:space="preserve">            ELABORACIÓN DE ACABADO TIPO SEÑALETICA PODOTACTIL SOBRE BANQUETA, CON TARRAJA O SIIMILAR . EL PRECIO INCLUYE MATERIAL MENOR DE CONSUMO MANO DE OBRA Y EQUIPO</t>
  </si>
  <si>
    <t xml:space="preserve">         SEÑALETICA  VERTICAL</t>
  </si>
  <si>
    <t>SEÑ-VER-01</t>
  </si>
  <si>
    <t xml:space="preserve">            SUMINISTRO Y COLOCACION DE SEÑAL RESTRICTIVA SR-SP-SIS DE 71 x 71 CM. SEGUN DISEÑO EN PROYECTO; FABRICADA EN LAMINA GALVANIZADA CAL 16,  ACABADO EN FONDO REFLEJANTE GRADO ALTA INTENSIDAD  E IMPRESION SERIGRAFICA CON PROTECCION ANTIGRAFITTI,   INCLUYE POSTE SOPORTE DE PTR DE 2"" x 2"" x 3.00 M CAL 14 GALVANIZADO,</t>
  </si>
  <si>
    <t>SEÑ-VER-02</t>
  </si>
  <si>
    <t xml:space="preserve">            SUMINISTRO Y COLOCACION DE BOLARDO BKT-BO-004/AH0/GRO O SIMILAR  AHOGADO EN PISO. A BASE DE TUBO CEDULA 30 CON CABEZAL DE ALUMINIO GALVANIZADO EN FRIO, PINTURA POLIESTER 17 X 17X 70 CM EL PRECIO INCLUYE: MATERIAL Y MANO DE OBRA PARA INSTALACIÓN</t>
  </si>
  <si>
    <t>SEMAFOROSAFEPASS</t>
  </si>
  <si>
    <t xml:space="preserve">            SUMINISTRO Y COLOCACION DE SEMAFORO LED SAFEPASS. EL PRECIO INCLUYE: SEMAFORO EXTERIOR CON DOS LUCES, POSTE TUBULAR PARA SEMAFORO MOD.PT300S, CONTROLADOR DE 4 FASES, HERRAJES PARA SEMAFORO, PROGRAMA DE CONTROLADOR, FLETE, MANO DE OBRA, MATERIAL Y EQUIPO</t>
  </si>
  <si>
    <t>SEMAFORO VEHI</t>
  </si>
  <si>
    <t xml:space="preserve">            SUMINISTRO Y COLOCACION DE SEMAFORO VEHICULAR LED   EL PRECIO INCLUYE: SEMAFORO DE 4 LUCES, SEMAFORO DE 3 LUCES, POSTE TUBULAR DE SECCION CIRCULAR DE 6.14 M DE ALTURA , HERRAJES, CONTROLADOR DE 4 A 6 FASES, FLETE, MANO DE OBRA, MATERIAL Y EQUIPO</t>
  </si>
  <si>
    <t>ALARMA SEMAFORO</t>
  </si>
  <si>
    <t xml:space="preserve">            SUMINISTRO Y COLOCACION DE ALARMA AUTOPEATONAL PARA SEMAFORO  EL PRECIO INCLUYE: ALARMA MANO DE OBRA, MATERIAL Y EQUIPO</t>
  </si>
  <si>
    <t xml:space="preserve">      INSTALACIONES</t>
  </si>
  <si>
    <t xml:space="preserve">         INSTALACION ELECTRICA</t>
  </si>
  <si>
    <t xml:space="preserve">                  ALUMBRADO VEHICULAR / PEATONAL</t>
  </si>
  <si>
    <t>BP4080100</t>
  </si>
  <si>
    <t>TPVCP25</t>
  </si>
  <si>
    <t>PCC6</t>
  </si>
  <si>
    <t xml:space="preserve">               SUMINISTRO Y COLOCACION DE POSTE CONICO CIRCULAR DE ACERO INOXIDABLE, COLOR BLANCO, 6MTS DE ALTURA. INCLUYE FLETE A PIE DE SITIO, MANIOBRAS DE CARGA Y DESCARGA, TRAZO, HINCADO, SUJECION, NIVELACION, HERRAMIENTAS Y MANO DE OBRA.</t>
  </si>
  <si>
    <t>BPP12</t>
  </si>
  <si>
    <t xml:space="preserve">               SUMINISTRO Y COLOCACION DE BRAZO DE 1.2 MTS PARA POSTE CONICO CIRCULAR. INCLUYE ACARREOS, EQUIPO DE ELEVACION, ANCLAJE, SUJECION, HERRAMIENTAS Y MANO DE OBRA.</t>
  </si>
  <si>
    <t>FLYBIRDLIGHT</t>
  </si>
  <si>
    <t xml:space="preserve">               SUMINISTRO E INSTALACION DE LUMINARIO SOLAR FLY BIRD LIGHT, TECNOLOGIA LED DE 20WATTS, TEMPERATURA DE COLOR 3000-6500K, EFICIENCIA LUMINOSA 3,000 LUMENES, BATERIA DE LITIO, TIEMPO DE CARGA SOLAR 5.5HRS, TIEMPO DE ILUMINACION 2-3 DIAS, SENSOR DE DISTANCIA 5-10MTS, TIEMPO DEL SENSOR 20-30SEG, IP65 A PRUEBA DE AGUA, FABRICADA EN ALEACION DE ALUMINIO DE ALTA CALIDAD, ALUMINIO FUNDIDO A PRESION.. INCLUYE ACARREOS, EQUIPO DE ELEVACION, HERRAMIENTAS, MANO DE OBRA, PRUEBAS Y PUESTA EN FUNCIONAMIENTO</t>
  </si>
  <si>
    <t>FLYBIRDLIGHT15</t>
  </si>
  <si>
    <t xml:space="preserve">         INSTALACION HIDRO-SANITARIA-PLUVIAL</t>
  </si>
  <si>
    <t xml:space="preserve">               AFINE DE TALUDES Y FONDO DE CEPA A MANO EN TERRENO TIPO II PARA MEJORAR LA EXCAVACIÓN REALIZADA POR MEDIOS MECÁNICOS, INCLUYE: MATERIAL, MANO DE OBRA, HERRAMIENTA Y T.L.N.P.S.C.E.</t>
  </si>
  <si>
    <t xml:space="preserve">               SOBREACARREO DE LOS MATERIALES PRODUCTO DE LAS EXCAVACIONES, DEMOLICIONES Y  PETREOS , INCLUYE CARGA Y ACARREO,  PARA EL 1ER KM (MEDIDO COMPACTO).</t>
  </si>
  <si>
    <t xml:space="preserve">               SOBREACARREO DE LOS MATERIALES PRODUCTO DE LAS EXCAVACIONES, DEMOLICIONES, Y PETREOS, PARA  KM-SUBSECUENTES (MEDIDO COMPACTO).</t>
  </si>
  <si>
    <t xml:space="preserve">               ACERO DE REFUERZO EN CIMENTACION RESISTENCIA NORMAL FY=4200 KG/CM2 No. 3 DIAMETRO DE 3/8", INCLUYE: SUMINISTRO, ACARREOS,  HABILITADO, ARMADO Y TRASLAPES.</t>
  </si>
  <si>
    <t xml:space="preserve">               CONCRETO  PREMEZCLADO F'c= 250 KG/CM2 EN CIMENTACION  REVENIMIENTO DE 10 CM AGREGADO MAXIMO 3/4"  INCLUYE ELABORACION, COLOCACION, VIBRADO, CURADO, MANO DE OBRA Y HERRAMIENTA, Y PRUEBAS DE LABORATORIO.</t>
  </si>
  <si>
    <t xml:space="preserve">               CIMBRA DE MADERA COMUN EN ZAPATAS CORRIDAS, ZAPATAS AISLADAS, CONTRATRABES, CADENAS DE LIGA Y DADOS DE CIMENTACION,  INCLUYE: SUMINISTRO, ACARREOS,  HABILITADO, CIMBRADO Y DESCIMBRADO.</t>
  </si>
  <si>
    <t>CAP-004</t>
  </si>
  <si>
    <t xml:space="preserve">               ELABORACION DE CARCAMO DE BOMBEO A BASE DE CONCRETO ARMADO SECCION 0.40 X 0.40 X 0.40 DE 15 CM DE ESPESOR CONCRETO HECHO EN OBRA F'C=200 KG/CM2, AGREGADO MAXIMO 1 1/2" ARMADO CON VARILLA DEL NO. 3 @ 18 CMS AMBOS SENTIDOS AMBOS LECHOS, ACABADO PULIDO LOSETA EL PRECIO INCLUYE AFINE DE TERRENO PARA RECIBIR CONCRETO, CIMBRADO, COLADO, VIBRADO CURADO, EQUIPO, MANO DE OBRA, HERRAMIENTA Y TTODO LO NECESARIO PARA LA CORRECTA ELABORACION DE FIRME DE CONCRETO.  (P.U.O.T)</t>
  </si>
  <si>
    <t xml:space="preserve">                RELLENO CON MATERIAL PRODUCTO DE EXCAVACION COMPACTADO CON BAILARINA O PLACA VIBRATORIA AL 90% PROCTOR EN CAPAS DE 20 CM. EN CEPAS DE CIMENTACION. INCLUYE SUMINISTRO, ACARREO DE MATERIALES DENTRO DE LA OBRA, INCORPORACION DE HUMEDAD, MANO DE OBRA Y HERRAMIENTA.</t>
  </si>
  <si>
    <t>CHUL-01</t>
  </si>
  <si>
    <t xml:space="preserve">               CHULEADO EN MUROS CON MORTERO CEMENTO-CALHIDRA-ARENA 1:1:8 ESPESOR PROMEDIO = 2.5 CM EL PRECIO INCLUYE: ELEVACIONES DE MATERIALES, ANDAMIO, HERRAMIENTA, EQUIPO, MANO DE OBRA , Y TODO LO NECESARIO PARA SU CORRECTA EJECUCION. (P.U.O.T.)</t>
  </si>
  <si>
    <t>CHAFL-01</t>
  </si>
  <si>
    <t xml:space="preserve">               ELABORACION DE CHAFLAN DE CONCRETO EN MUROS CON MORTERO CEMENTO-CALHIDRA-ARENA 1:1:8 ESPESOR PROMEDIO = 2.5 CM EL PRECIO INCLUYE: ELEVACIONES DE MATERIALES, ANDAMIO, HERRAMIENTA, EQUIPO, MANO DE OBRA , Y TODO LO NECESARIO PARA SU CORRECTA EJECUCION. (P.U.O.T.)</t>
  </si>
  <si>
    <t>TAPA-001.</t>
  </si>
  <si>
    <t xml:space="preserve">               COLOCACION Y AMACIZADO DE MARCO PARA TAPA DE CISTERNA EL PRECIO INCLUYE; RANURAS, NIVELACION RECIBIR MARCO CON CONCRETO ACARREOS CORTES EQUIPO HERRAMIENTA Y TODO LO NECESARIO PARA LA CORRECTA EJECUCION DE LOS TRABAJOS. (P.U.O.T.)</t>
  </si>
  <si>
    <t>IMPSLLKT</t>
  </si>
  <si>
    <t xml:space="preserve">               SUMINISTRO Y APLICACIÓN DE SISTEMA DE IMPERMEABILIZADO EN CISTERNA SELLOKOTE, EL PRECIO INCLUYE: LIMPIEZA DE SUPERFICIE, HUMECTACIÓN, ESMERILADO Y APLICACIÓN DEL SISTEMA Y TODO LO NECESARIO PARA SU CORRECTA EJECUCIÓN.</t>
  </si>
  <si>
    <t>HER-CE-0013</t>
  </si>
  <si>
    <t xml:space="preserve">               FABRICACION DE TAPAS PARA CISTERNA Y FOSA SEPTICA DE 60 X 80 CMS, A BASE DE PLACA DE 5/16" DE ESPESOR MARCO DE ANGULO DE 1 1/2" X 3/16" Y CONTRAMARCO DE ANGULO DE 1 1/2" X 1/4" Y BISAGRAS SOLDABLES DE 1/4" DE   EL PRECIO INCLUYE TRAZO, CORTES, SOLDADURA, MATERIAL MANO DE OBRA , DESPERDICIOS, TRASLADOS, ACAREOS, COLOCANION CON TAQUETES AL PISO, Y TODO LO NECESARIO PARA LA CORRECTA EJECUCION DE LOS TRABAJOS. (P.U.O.T) Total de</t>
  </si>
  <si>
    <t>SCA-M-001</t>
  </si>
  <si>
    <t xml:space="preserve">               ESCALERA TIPO MARINA FABRICADA A BASE DE TUBO DE ACERO DE 3.00 METROS DE ALTURA (SOLAMENTE PELDAÑOS, SIN GUARDA PROTECTORA). INCLUYE PINTURA DE ESMALTE ANTICORROSIVO COMO ACABADO FINAL Y TODOS LOS MATERIALES, HERRAMIENTAS Y LA MANO DE OBRA NECESARIA PARA LA ADECUADA EJECUCIÓN DE ESTOS TRABAJOS.</t>
  </si>
  <si>
    <t xml:space="preserve">TUBERIA SANITARIA </t>
  </si>
  <si>
    <t xml:space="preserve">      POZO DE VISITA ELABORADO CON TABIQUE ROJO RECOCIDO JUNTEADO CON MORTERO CEMENTO-ARENA EN PROPORCIÓN 1:4. EL PRECIO INCLUYE TRAZO Y NIVELACIÓN, EXCAVACIÓN POR MEDIOS MECÁNICOS EN TERRENO TIPO II, AFINE DE TALUDES Y FONDO, RECOMPACTACIÓN DE FONDO POR MEDIOS MECÁNICOS, FIRME DE CONCRETO f'c= 150 KG/CM2 DE 10 CM DE ESPESOR PROMEDIO, ACABADO PULIDO, DESPLANTE DE MURO DE TABIQUE ROJO RECOCIDO EN SECCIÓN CIRCULAR VARIABLE DE HASTA 1.20 METROS DE ALTURA Y DIÁMETRO LIBRE DE 1.80 METROS EN EL CILINDRO INFERIOR Y DE 1.80 A 0.90 METROS EN EL CONO SUPERIOR, APLANADO EN SU TOTALIDAD CON MORTERO CEMENTO-ARENA EN PROPORCIÓN 1:5 ACABADO PULIDO, ESCALONES DE VARILLA DE 1/2" PARA FACILITAR LA ENTRADA Y SALIDA, BROCAL DE MORTERO POLIMÉRICO DE 0.80 METROS DE DIÁMETRO, RELLENO Y COMPACTACIÓN CON MATERIAL PRODUCTO DE LAS EXCAVACIONES, CARGA Y ACARREO DEL MATERIAL PRODUCTO DE LAS EXCAVACIONES Y/O DEMOLICIONES Y TODOS LOS MATERIALES, HERRAMIENTAS, EQUIPO DE PROTECCIÓN PERSONAL, SEGURIDAD Y LA MANO DE OBRA NECESARIOS PARA LA CORRECTA EJECUCIÓN DE ESTOS TRABAJOS.</t>
  </si>
  <si>
    <t>REGISTRO DE CONCRETO f'c= 200 KG/CM2, DE 3.00 x 1.50 x 1.50METROS Y 15 CM DE ESPESOR, ARMADO CON VS #3 @ 20 CM E.A.S.. INCLUYE TODOS LOS MATERIALES, HERRAMIENTAS, EQUIPO DE PROTECCIÓN PERSONAL,. SEGURIDAD Y LA MANO DE OBRA NECESARIOS PARA LA CORRECTA EJECUCIÓN DE ESTOS TRABAJOS.</t>
  </si>
  <si>
    <t>REGISTRO DE CONCRETO f'c= 200 KG/CM2, EN FORMA IRREGULAR DE 3.20 x 1.95 x 1.00 METROS Y 15 CM DE ESPESOR, ARMADO CON VS #3 @ 20 CM E.A.S.. INCLUYE TODOS LOS MATERIALES, HERRAMIENTAS, EQUIPO DE PROTECCIÓN PERSONAL,. SEGURIDAD Y LA MANO DE OBRA NECESARIOS PARA LA CORRECTA EJECUCIÓN DE ESTOS TRABAJOS.</t>
  </si>
  <si>
    <t>CANAL PLUVIAL  DE CONCRETO f'c= 200 KG/CM2 DE 10 CM DE ESPESOR  DE SECCIÓN VARIABLE ARMADO CON UNA CAPA DE MALLA ELECTROSOLDADA 6x6-10/10.. INCLUYE TODOS LOS MATERIALES, HERRAMIENTAS, EQUIPO DE PROTECCIÓN PERSONAL,. SEGURIDAD Y LA MANO DE OBRA NECESARIOS PARA LA CORRECTA EJECUCIÓN DE ESTOS TRABAJOS.</t>
  </si>
  <si>
    <t xml:space="preserve">         INSTALACION CONTRA INCENDIOS</t>
  </si>
  <si>
    <t xml:space="preserve">            RED DE DISTRIBUCION DE HIDRANTES</t>
  </si>
  <si>
    <t>BRIDA REDUCIDA 6X4" MARCA LEDE UL/FM, INCLUYE: SUMINISTRO, COLOCACIÓN, MATERIALES, MANO DE OBRA, HERRAMIENTA, EQUIPO, DESPERDICIOS, CORTES, ANDAMIOS, ACARREOS HORIZONTALES Y/O VERTICALES AL SITIO DE LOS TRABAJOS, LIMPIEZA DEL ÁREA Y TODO LO NECESARIO PARA SU CORRECTA EJECUCIÓN Y OPERACIÓN. P.U.O.T.</t>
  </si>
  <si>
    <t>CONEXIÓN JM BRIDA DE 4" MARCA LEDE UL/ FM, INCLUYE: SUMINISTRO, COLOCACIÓN, MATERIALES, MANO DE OBRA, HERRAMIENTA, EQUIPO, DESPERDICIOS, CORTES, ANDAMIOS, ACARREOS HORIZONTALES Y/O VERTICALES AL SITIO DE LOS TRABAJOS, LIMPIEZA DEL ÁREA Y TODO LO NECESARIO PARA SU CORRECTA EJECUCIÓN Y OPERACIÓN. P.U.O.T.</t>
  </si>
  <si>
    <t>RCI-004</t>
  </si>
  <si>
    <t xml:space="preserve">               CODO DE 90° X 4" EXTREMOS RANURADOS MARCA LEDE UL / FM, INCLUYE: SUMINISTRO, COLOCACION, MATERIALES, MANO DE OBRA, HERRAMIENTA, EQUIPO, DESPERDICIOS, CORTES, ANDAMIOS, ACARREOS HORIZONTALES Y/O VERTICALES AL SITIO DE LOS TRABAJOS, LIMPIEZA DEL AREA Y TODO LO NECESARIO PARA SU CORRECTA EJECUCION Y OPERATION. P.U.O.T</t>
  </si>
  <si>
    <t>RCI-005</t>
  </si>
  <si>
    <t xml:space="preserve">               CODO DE 90° X 4" JM UL / FM, INCLUYE: SUMINISTRO, COLOCACION, MATERIALES, MANO DE OBRA, HERRAMIENTA, EQUIPO, DESPERDICIOS, CORTES, ANDAMIOS, ACARREOS HORIZONTALES Y/O VERTICALES AL SITIO DE LOS TRABAJOS, LIMPIEZA DEL AREA Y TODO LO NECESARIO PARA SU CORRECTA EJECUCION Y OPERACION. P.U.O.T</t>
  </si>
  <si>
    <t>RCI-006</t>
  </si>
  <si>
    <t xml:space="preserve">               CODO DE 45° X 4" JM UL / FM, INCLUYE: SUMINISTRO, COLOCACION, MATERIALES, MANO DE OBRA, HERRAMIENTA, EQUIPO, DESPERDICIOS, CORTES, ANDAMIOS, ACARREOS HORIZONTALES Y/O VERTICALES AL SITIO DE LOS TRABAJOS, LIMPIEZA DEL AREA Y TODO LO NECESARIO PARA SU CORRECTA EJECUCION Y OPERACION. P.U.O.T</t>
  </si>
  <si>
    <t>RCI-007</t>
  </si>
  <si>
    <t xml:space="preserve">               COPLE RANURADO DE 4" UL / FM, INCLUYE: SUMINISTRO, COLOCACION, MATERIALES, MANO DE OBRA, HERRAMIENTA, EQUIPO, DESPERDICIOS, CORTES, ANDAMIOS, ACARREOS HORIZONTALES Y/O VERTICALES AL SITIO DE LOS TRABAJOS, LIMPIEZA DEL AREA Y TODO LO NECESARIO PARA SU CORRECTA EJECUCION Y OPERACION. P.U.O.T</t>
  </si>
  <si>
    <t>RCI-008</t>
  </si>
  <si>
    <t xml:space="preserve">               GABINETE PARA ACCESORIOS DE HIDRANTE. FABRICADO EN LAMINA NEGRA CAL. 22. INCLUYE 2 MANGUERAS CONTRA INCENDIOS DE 1 1/2" X 30 MTS, 2 CHIFLONES DE BRONCE DE 3 PASOS Y LLAVE DE ACOPLAMIENTO.</t>
  </si>
  <si>
    <t>RCI-009</t>
  </si>
  <si>
    <t xml:space="preserve">               HIDRANTE DE BARRIL SECO UL / FM, INCLUYE: SUMINISTRO, COLOCACION, MATERIALES, MANO DE OBRA, HERRAMIENTA, EQUIPO, DESPERDICIOS, CORTES, ANDAMIOS, ACARREOS HORIZONTALES Y/O VERTICALES AL SITIO DE LOS TRABAJOS, LIMPIEZA DEL AREA Y TODO LO NECESARIO PARA SU CORRECTA EJECUCION Y OPERACION. P.U.O.T</t>
  </si>
  <si>
    <t>RCI-011</t>
  </si>
  <si>
    <t xml:space="preserve">               T RECTA JM DE 4" UL / FM, INCLUYE: SUMINISTRO, COLOCACION, MATERIALES, MANO DE OBRA, HERRAMIENTA, EQUIPO, DESPERDICIOS, CORTES, ANDAMIOS, ACARREOS HORIZONTALES Y/O VERTICALES AL SITIO DE LOS TRABAJOS, LIMPIEZA DEL AREA Y TODO LO NECESARIO PARA SU CORRECTA EJECUCION Y OPERACION. P.U.O.T</t>
  </si>
  <si>
    <t>RCI-012</t>
  </si>
  <si>
    <t xml:space="preserve">               TUBERIA DE CPVC 200 CED. 80 EXTREMOS CAMPANA LISO DE 4". BLUE BRUTE UL / FM , INCLUYE: SUMINISTRO, COLOCACION, MATERIALES, MANO DE OBRA, HERRAMIENTA, EQUIPO, DESPERDICIOS, CORTES, ANDAMIOS, ACARREOS HORIZONTALES Y/O VERTICALES AL SITIO DE LOS TRABAJOS, LIMPIEZA DEL AREA Y TODO LO NECESARIO PARA SU CORRECTA EJECUCION Y OPERACION. P.U.O.T</t>
  </si>
  <si>
    <t>RCI-013</t>
  </si>
  <si>
    <t xml:space="preserve">               TOMA SIAMESA PARA BOMBEROS , INCLUYE: SUMINISTRO, COLOCATION, MATERIALES, MANO DE OBRA, HERRAMIENTA, EQUIPO, DESPERDICIOS, CORTES, ANDAMIOS, ACARREOS HORIZONTALES Y/O VERTICALES AL SITIO DE LOS TRABAJOS, LIMPIEZA DEL AREA Y TODO LO NECESARIO PARA SU CORRECTA EJECUCION Y OPERACION. P.U.O.T</t>
  </si>
  <si>
    <t>RCI-014</t>
  </si>
  <si>
    <t xml:space="preserve">               VALVULA CHECK DE 4" RANURADA , INCLUYE: SUMINISTRO, COLOCACION, MATERIALES, MANO DE OBRA, HERRAMIENTA, EQUIPO, DESPERDICIOS, CORTES, ANDAMIOS, ACARREOS HORIZONTALES Y/O VERTICALES AL SITIO DE LOS TRABAJOS, LIMPIEZA DEL AREA Y TODO LO NECESARIO PARA SU CORRECTA EJECUCION Y OPERACION. P.U.O.T</t>
  </si>
  <si>
    <t>RCI-015</t>
  </si>
  <si>
    <t xml:space="preserve">               ATRAQUE DE CONCRETO DE 4", INCLUYE: SUMINISTRO, COLOCACION, MATERIALES, MANO DE OBRA, HERRAMIENTA, EQUIPO, DESPERDICIOS, CORTES, ANDAMIOS, ACARREOS HORIZONTALES Y/O VERTICALES AL SITIO DE LOS TRABAJOS, LIMPIEZA DEL AREA Y TODO LO NECESARIO PARA SU CORRECTA EJECUCION Y OPERACION. P.U.O.T</t>
  </si>
  <si>
    <t xml:space="preserve">         SISTEMA DE RIEGO</t>
  </si>
  <si>
    <t>SR001</t>
  </si>
  <si>
    <t>SAL</t>
  </si>
  <si>
    <t>SR002</t>
  </si>
  <si>
    <t>SR003</t>
  </si>
  <si>
    <t>PZ</t>
  </si>
  <si>
    <t>SR004</t>
  </si>
  <si>
    <t>SR005</t>
  </si>
  <si>
    <t xml:space="preserve">            SUMINISTRO Y COLOCACION DE ASPERSOR SERIE RD1800DE 4"CON TAPA MORADA MARCA RAIN BIRD. INCLUYE; ASPERSOR, BOQUILLA 15 SST, CONEXIONES ,NIVELACION, AJUSTES, PRUEBAS Y TODO LO NECESARIO PARA SU CORRECTO FUNCIONAMIENTO.</t>
  </si>
  <si>
    <t>SR006</t>
  </si>
  <si>
    <t xml:space="preserve">            SUMINISTRO Y COLOCACION DE ASPERSOR SERIE RD1800DE 4"CON TAPA MORADA MARCA RAIN BIRD. INCLUYE; ASPERSOR, BOQUILLA 15 CST, CONEXIONES ,NIVELACION, AJUSTES, PRUEBAS Y TODO LO NECESARIO PARA SU CORRECTO FUNCIONAMIENTO.</t>
  </si>
  <si>
    <t>SR007</t>
  </si>
  <si>
    <t xml:space="preserve">            SUMINISTRO Y COLOCACION DE ASPERSOR SERIE RD1800DE 4"CON TAPA MORADA MARCA RAIN BIRD. INCLUYE; ASPERSOR, BOQUILLA 15 VAN, CONEXIONES ,NIVELACION, AJUSTES, PRUEBAS Y TODO LO NECESARIO PARA SU CORRECTO FUNCIONAMIENTO.</t>
  </si>
  <si>
    <t>SR008</t>
  </si>
  <si>
    <t xml:space="preserve">            SUMINISTRO Y COLOCACION DE ASPERSOR SERIE RD1800DE 4"CON TAPA MORADA MARCA RAIN BIRD. INCLUYE; ASPERSOR, BOQUILLA 15 F, CONEXIONES ,NIVELACION, AJUSTES, PRUEBAS Y TODO LO NECESARIO PARA SU CORRECTO FUNCIONAMIENTO.</t>
  </si>
  <si>
    <t>SR009</t>
  </si>
  <si>
    <t xml:space="preserve">            SUMINISTRO Y COLOCACION DE ASPERSOR SERIE RD1800DE 4"CON TAPA MORADA. INCLUYE; ASPERSOR, BOQUILLA 15 H, CONEXIONES ,NIVELACION, AJUSTES, PRUEBAS Y TODO LO NECESARIO PARA SU CORRECTO FUNCIONAMIENTO.</t>
  </si>
  <si>
    <t>SR010</t>
  </si>
  <si>
    <t xml:space="preserve">            SUMINISTRO Y COLOCACION DE CONTROLADOR PARA SISTEMA DE RIEGO ESP-LXPE 12 ESTACIONES MARCA RAIN BIRD. INCLUYE; EQUIPO,COLOCACION, CONEXIONES,PROGRAMACION,PRUEBAS Y TODO LO NECESARIO PARA SU CORRECTO FUNCIONAMIENTO.</t>
  </si>
  <si>
    <t>SR011</t>
  </si>
  <si>
    <t xml:space="preserve">            SUMINISTRO Y COLOCACION DE MODULO DE EXPANSIÓN PARA CONTROLADOR DEL  SISTEMA DE RIEGO ESP-LXPE 12 ESTACIONES MARCA RAIN BIRD. INCLUYE;  EQUIPO, COLOCACION, CONEXIONES, PROGRAMACION, PRUEBAS Y TODO LO NECESARIO PARA SU CORRECTO FUNCIONAMIENTO.</t>
  </si>
  <si>
    <t>SR016</t>
  </si>
  <si>
    <t xml:space="preserve">            SUMINISTRO Y COLOCACION DE SENSOR DE LLUVIA CON MENSULA DE ENGANCHE MODELO RSDBEX. INCLUYE ; SENSOR, COLOCAION CONEXIONES ,PRUEBAS PROGRAMACION, Y TODO LO NECESSARIO PARA SU CORRECTO FUNCIONAMIENTO.</t>
  </si>
  <si>
    <t>SR017</t>
  </si>
  <si>
    <t xml:space="preserve">            CABLEADO PARA ELECTROVALVULAS. INCLUYE; TRAZOS, EXCAVACIONES,TUBO PVC PESADP CONDUIT 3/4", CABLEADO THW #14 CONDUMEX, CONEXIONES, PRUEBAS Y TODO LO NECESARIO PARA SU CORRECTO FUNCIONAMIENTO.</t>
  </si>
  <si>
    <t>SR018</t>
  </si>
  <si>
    <t>SR019</t>
  </si>
  <si>
    <t xml:space="preserve">            SUMINISTRO Y COLOCACION DE ELECTROBOMBA MARCA BONASA CON MOTOR SIEMENS DE 3HP CON DESCARGA Y SUCCION DE 2" TRIFASICA; INCLUYE; EQUIPO,CABLEADO, CONEXIONES, Y TODO LO NECESARIO PARA SU CORRECTO FUNCIONAMIENTO.</t>
  </si>
  <si>
    <t>SR020</t>
  </si>
  <si>
    <t xml:space="preserve">            SUMINISTRO Y COLOCACION DE ARRANCADOR PARA BOMBA TRIFASICA 3HP INCLUYE CABLEADO CONEXIONES PRUEBAS Y TODO LO NECESARIO PARA SU CORRECTO FUNCIONAMIENTO.</t>
  </si>
  <si>
    <t>SR021</t>
  </si>
  <si>
    <t xml:space="preserve">            SUMINISTRO Y COLOCACION DE FILTRO DE DISCOS CONEXIONES DE 2"INCLUYE EQUIPO, COLOCACION PRUEBAS Y TODO LO NECESARIO PARA SU CORRECTO FUNCIONAMIENTO.</t>
  </si>
  <si>
    <t xml:space="preserve">      MOBILIARIO URBANO</t>
  </si>
  <si>
    <t>MOB.BANCA</t>
  </si>
  <si>
    <t xml:space="preserve">            SUMINISTRO Y COLOCACION DE BANCA LUNE ECO 2M ESPECIAL MODELO BCUB ESPTUL  TEL PRECIO INCLUYE: MATERIALES MENORES DE CONSUMO,  TORNILLOS, MANO DE OBRA Y HERRAMIENTA Y EQUIPO NECESARIO PARA SU INSTALACION .</t>
  </si>
  <si>
    <t>MOB.TOTEM</t>
  </si>
  <si>
    <t xml:space="preserve">         SUMINISTRO Y COLOCACION DE TOTEM ESPECIAL EL PRECIO INCLUYE: MATERIALES MENORES DE CONSUMO,  TORNILLOS, MANO DE OBRA Y HERRAMIENTA Y EQUIPO NECESARIO PARA SU INSTALACION</t>
  </si>
  <si>
    <t>MOB.BOTE TRIPLE</t>
  </si>
  <si>
    <t xml:space="preserve">         SUMINISTRO Y COLOCACIÓN DE BOTE TRIPLE ESPECIAL EL PRECIO INCLUYE: MATERIALES MENORES DE CONSUMO,  TORNILLOS, MANO DE OBRA Y HERRAMIENTA Y EQUIPO NECESARIO PARA SU INSTALACION .</t>
  </si>
  <si>
    <t xml:space="preserve">      LIMPIEZA</t>
  </si>
  <si>
    <t>UAH-ALB-130</t>
  </si>
  <si>
    <t xml:space="preserve">         LIMPIEZA GRUESA DE OBRA INCLUYE MANO DE OBRA Y HERRAMIENTA, RETIRO DE MATERIALES A LA PRIMERA ESTACIÓN EN UN RADIO NO MAYOR DE 20 M. Y T.L.N.P.S.C.E.</t>
  </si>
  <si>
    <t>UAH-ALB-126</t>
  </si>
  <si>
    <t xml:space="preserve">         LIMPIEZA FINAL DE LA OBRA. INCLUYE: MATERIALES, MANO DE OBRA Y HERRAMIENTA.</t>
  </si>
  <si>
    <t xml:space="preserve">   ESTACIONAMIENTO PARA BICICLETAS</t>
  </si>
  <si>
    <t xml:space="preserve">      PISOS DE GRAVA</t>
  </si>
  <si>
    <t>PISOGRAVA</t>
  </si>
  <si>
    <t xml:space="preserve">         SUMINISTRO Y COLOCACIÓN DE GRAVA EN UNA CAPA DE 10 CM DE ESPESOR PARA RODAMIENTO EN ÁREAS DE RACKS PARA BICICLETAS. INCLUYE TODOS LOS MATERIALES, HERRAMIENTAS, EQUIPO DE PROTECCIÓN PERSONAL, SEGURIDAD Y LA MANO DE OBRA NECESARIOS PARA LA CORRECTA EJECUCIÓN DE ESTOS TRABAJOS.</t>
  </si>
  <si>
    <t xml:space="preserve">      AREA VERDE Y JARDINERIA JARDINERIA</t>
  </si>
  <si>
    <t>JAR-009</t>
  </si>
  <si>
    <t xml:space="preserve">         SUMINISTRO Y SEMBRADO DE ROSA LAUREL DE 1.50 M DE ALTURA EN PERIMETRO DE BICILETAS. INCLUYE EXCAVACIÓN, PREPARACIÓN DEL TERRENO, SEMBRADO, AGUA Y TODOS LOS MATERIALES, HERRAMIENTAS, EQUIPO DE PROTECCIÓN PERSONAL, SEGURIDAD Y LA MANO DE OBRA NECESARIOS PARA LA CORRECTA EJECUCIÓN DE ESTOS TRABAJOS.</t>
  </si>
  <si>
    <t>MOB.RACK 6PL</t>
  </si>
  <si>
    <t>MOB.ESTACION</t>
  </si>
  <si>
    <t>JG250M141B</t>
  </si>
  <si>
    <t>SUMINISTRO Y COLOCACION DE TABLERO DE DISTRIBUCION ILINE, TAMAÑO 1, CAPACIDAD 250 AMP, 14 CIRCUITOS DERIVADOS, 3FASES-4HILOS, 600VCA/250VCD CON INTERRUPTOR PRINCIPAL, MODELO JG250M141B. INCLUYE ACARREOS, TRAZO, NIVELACION, ANCLAJE, SUJECION, FASEO, CONEXIONES, EQUIPO DE SEGURIDAD, ROTULADO Y MANO DE OBRA</t>
  </si>
  <si>
    <t xml:space="preserve">            REGISTRO PARA RED TELEFONICA TIPO LIT, CON CONTRAMARCO DE 2" CAL 1/8, INCLUYE TAPA POLIMERICA, 63 X 73 X 68</t>
  </si>
  <si>
    <t xml:space="preserve">PIEZA </t>
  </si>
  <si>
    <t>SERV</t>
  </si>
  <si>
    <t xml:space="preserve">      INSTALACIÓN HIDRAULICA</t>
  </si>
  <si>
    <t>SUMINISTRO Y COLOCACION DE TUBERIA PVC HIDRAULICA RD26 DE 4". DE DIAMETRO EL PRECIO INCLUYE CONEXIONES DEL MISMO MATERIAL, CORTES, DESPERDICIOS, FLETES, ACARREOS, TRAZO DE LINES HIDRAULICAS, ELEMENTOS DE FIJACION, ELEMENTOS DE SELLADO, CONEXION A SALIDA HIDRAULICA, PRUEBAS, EQUIPO, HERRAMIENTA, Y TODO LO NECESARIO PARA LA CORRECTA EJECUCION DE LOS TRABAJOS. (P.U.O.T.)</t>
  </si>
  <si>
    <t xml:space="preserve">      TERRACERIAS PARA VIALIDADES EN MARCO DE ACCESO</t>
  </si>
  <si>
    <t xml:space="preserve">         SEÑALETICA VERTICAL</t>
  </si>
  <si>
    <t xml:space="preserve">      AREA VERDE  Y JARDINERIA</t>
  </si>
  <si>
    <t>SUMINISTRO Y SEMBRADO DE ARBUSTO DURANTA DE 0.25 M EN GLORIETA DE CIRCUITO VÍAL.  INCLUYE EXCAVACIÓN, PREPARACIÓN DEL TERRENO, SEMBRADO, AGUA Y TODOS LOS MATERIALES, HERRAMIENTAS, EQUIPO DE PROTECCIÓN PERSONAL, SEGURIDAD Y LA MANO DE OBRA NECESARIOS PARA LA CORRECTA EJECUCIÓN DE ESTOS TRABAJOS.</t>
  </si>
  <si>
    <t>JAR-010</t>
  </si>
  <si>
    <t>SUMINISTRO Y SEMBRADO DE ARBUSTO LAVANDA DE 0.50 M EN GLORIETA DE CIRCUITO VÍAL.  INCLUYE EXCAVACIÓN, PREPARACIÓN DEL TERRENO, SEMBRADO, AGUA Y TODOS LOS MATERIALES, HERRAMIENTAS, EQUIPO DE PROTECCIÓN PERSONAL, SEGURIDAD Y LA MANO DE OBRA NECESARIOS PARA LA CORRECTA EJECUCIÓN DE ESTOS TRABAJOS.</t>
  </si>
  <si>
    <t>JAR-011</t>
  </si>
  <si>
    <t>SUMINISTRO Y SEMBRADO DE PLANTA HORTENSIA DE 0.50 M EN GLORIETA DE CIRCUITO VÍAL.  INCLUYE EXCAVACIÓN, PREPARACIÓN DEL TERRENO, SEMBRADO, AGUA Y TODOS LOS MATERIALES, HERRAMIENTAS, EQUIPO DE PROTECCIÓN PERSONAL, SEGURIDAD Y LA MANO DE OBRA NECESARIOS PARA LA CORRECTA EJECUCIÓN DE ESTOS TRABAJOS.</t>
  </si>
  <si>
    <t>JAR-012</t>
  </si>
  <si>
    <t>SUMINISTRO Y SEMBRADO DE ARBUSTO IRESINE DE 0.50 M EN GLORIETA DE CIRCUITO VÍAL.  INCLUYE EXCAVACIÓN, PREPARACIÓN DEL TERRENO, SEMBRADO, AGUA Y TODOS LOS MATERIALES, HERRAMIENTAS, EQUIPO DE PROTECCIÓN PERSONAL, SEGURIDAD Y LA MANO DE OBRA NECESARIOS PARA LA CORRECTA EJECUCIÓN DE ESTOS TRABAJOS.</t>
  </si>
  <si>
    <t>JAR-013</t>
  </si>
  <si>
    <t>SUMINISTRO Y SEMBRADO DE PLANTA AGAPANDO DE 0.80 M EN GLORIETA DE CIRCUITO VÍAL.  INCLUYE EXCAVACIÓN, PREPARACIÓN DEL TERRENO, SEMBRADO, AGUA Y TODOS LOS MATERIALES, HERRAMIENTAS, EQUIPO DE PROTECCIÓN PERSONAL, SEGURIDAD Y LA MANO DE OBRA NECESARIOS PARA LA CORRECTA EJECUCIÓN DE ESTOS TRABAJOS.</t>
  </si>
  <si>
    <t>JAR-014</t>
  </si>
  <si>
    <t>SUMINISTRO Y SEMBRADO DE ARBUSTO LAUREL DE LA INDIA DE 0.80 M EN GLORIETA DE CIRCUITO VÍAL.  INCLUYE EXCAVACIÓN, PREPARACIÓN DEL TERRENO, SEMBRADO, AGUA Y TODOS LOS MATERIALES, HERRAMIENTAS, EQUIPO DE PROTECCIÓN PERSONAL, SEGURIDAD Y LA MANO DE OBRA NECESARIOS PARA LA CORRECTA EJECUCIÓN DE ESTOS TRABAJOS.</t>
  </si>
  <si>
    <t xml:space="preserve">REJAS METALICAS Y BARDA PRINCIPAL DE 686.00 ML POR 2.60 M DE ALTURA </t>
  </si>
  <si>
    <t xml:space="preserve">   PRELIMINARES</t>
  </si>
  <si>
    <t xml:space="preserve">      TRAZO Y NIVELACION DE TERRENO PARA DESPLANTE DE ESTRUCTURA, MAYORES DE 1200 M2 , ESTABLECIENDO REFERENCIAS Y BANCOS DE NIVEL, CON EQUIPO TOPOGRAFICO. INCLUYE MANO DE OBRA, EQUIPO Y HERRAMIENTA</t>
  </si>
  <si>
    <t xml:space="preserve">      DESPALME DE REGIONES ARIDAS O SEMIARIDAS CON MAQUINA, HASTA 20 CM DE ESPESOR DE CAPA VEGETAL</t>
  </si>
  <si>
    <t xml:space="preserve">      AFINE DE TALUDES Y FONDO DE CEPA A MANO EN TERRENO TIPO II PARA MEJORAR LA EXCAVACIÓN REALIZADA POR MEDIOS MECÁNICOS, INCLUYE: MATERIAL, MANO DE OBRA, HERRAMIENTA Y T.L.N.P.S.C.E.</t>
  </si>
  <si>
    <t xml:space="preserve">      SOBREACARREO DE LOS MATERIALES PRODUCTO DE LAS EXCAVACIONES, DEMOLICIONES Y  PETREOS , INCLUYE CARGA Y ACARREO,  PARA EL 1ER KM (MEDIDO COMPACTO).</t>
  </si>
  <si>
    <t xml:space="preserve">      SOBREACARREO DE LOS MATERIALES PRODUCTO DE LAS EXCAVACIONES, DEMOLICIONES, Y PETREOS, PARA  KM-SUBSECUENTES (MEDIDO COMPACTO).</t>
  </si>
  <si>
    <t xml:space="preserve">   CIMENTACION</t>
  </si>
  <si>
    <t xml:space="preserve">       PLANTILLA DE CONCRETO FC=100 KG/CM2 DE  5 CM. DE ESP. PROMEDIO. INCLUYE ELABORACION DE CONCRETO, MANO DE OBRA Y HERRAMIENTA</t>
  </si>
  <si>
    <t xml:space="preserve">       RELLENO CON MATERIAL PRODUCTO DE EXCAVACION COMPACTADO CON BAILARINA O PLACA VIBRATORIA AL 90% PROCTOR EN CAPAS DE 20 CM. EN CEPAS DE CIMENTACION. INCLUYE SUMINISTRO, ACARREO DE MATERIALES DENTRO DE LA OBRA, INCORPORACION DE HUMEDAD, MANO DE OBRA Y HERRAMIENTA.</t>
  </si>
  <si>
    <t xml:space="preserve">      CIMBRA DE MADERA COMUN EN ZAPATAS CORRIDAS, ZAPATAS AISLADAS, CONTRATRABES, CADENAS DE LIGA Y DADOS DE CIMENTACION,  INCLUYE: SUMINISTRO, ACARREOS,  HABILITADO, CIMBRADO Y DESCIMBRADO.</t>
  </si>
  <si>
    <t>CN002</t>
  </si>
  <si>
    <t xml:space="preserve">      CONCRETO  FC= 200 KG/CM2 EN CIMENTACION ,REVENIMIENTO DE 10 CM AGREGADO MAXIMO 3/4"  INCLUYE ELABORACION, COLOCACION, VIBRADO, CURADO, MANO DE OBRA Y HERRAMIENTA, Y PRUEBAS DE LABORATORIO, Y T.L.N.P.S.C.E.</t>
  </si>
  <si>
    <t xml:space="preserve">      ACERO DE REFUERZO EN CIMENTACION RESISTENCIA NORMAL FY=4200 KG/CM2 No. 3 DIAMETRO DE 3/8", INCLUYE: SUMINISTRO, ACARREOS,  HABILITADO, ARMADO Y TRASLAPES.</t>
  </si>
  <si>
    <t xml:space="preserve">      ACERO DE REFUERZO EN CIMENTACION RESISTENCIA NORMAL FY=4200 KG/CM2 No. 4 DIAMETRO DE 1/2", INCLUYE: SUMINISTRO, ACARREOS,  HABILITADO, ARMADO Y TRASLAPES.</t>
  </si>
  <si>
    <t xml:space="preserve">   ALBAÑILERIAS</t>
  </si>
  <si>
    <t>AL021</t>
  </si>
  <si>
    <t xml:space="preserve">       IMPERMEABILIZACION DE CADENA DE DESPLANTE, CON MICROFEST Y POLIETILENO 600. INCLUYE: RIEGO DE ARENA, MATERIALES, MANO DE OBRA Y HERRAMIENTA.</t>
  </si>
  <si>
    <t>DLDL1</t>
  </si>
  <si>
    <t xml:space="preserve">      DALA DE CONCRETO DE 15 X 20 CM. ARMADA CON 4 NUM.3 Y ESTR. NUM. 2 @ 20 CMS Y CONCRETO F'c= 200 KG/CM2, CON CIMBRA APARENTE, INCL., CHAFLAN DE MADERA, MATERIALES, MANO DE OBRA Y HERRAMIENTA.</t>
  </si>
  <si>
    <t>CSTK3</t>
  </si>
  <si>
    <t xml:space="preserve">      CASTILLO DE CONCRETO DE SECCION 15 X 20 CM, CONCRETO F'C=150 KG/CM2-3/4", CIMBRA 2 ó 3 CARAS, REFORZADO CON 4 VARILLAS R.N. DE 3/8" ESTRIBOS DE 1/4" A/C 20 CM, INCLUYE: SUMINISTRO Y ACARREO DE LOS MATERIALES, EJECUCION, ANCLAJE, ANDAMIOS, CURADO, CIMBRA Y DESCIMBRA.</t>
  </si>
  <si>
    <t>MUROBLOCK</t>
  </si>
  <si>
    <t xml:space="preserve">       MURO DE BLOCK MACIZO DE CEMENTO 12 x 20 x 40 cm. DE 12 cm. DE ESPESOR, ASENTADO CON MORTERO CEMENTO ARENA 1:3, ACABADO COMUN, INCLUYE: MATRIALES, MANO DE OBRA Y HERRAMIENTA.</t>
  </si>
  <si>
    <t>AL011</t>
  </si>
  <si>
    <t xml:space="preserve">      APLANADO EN MUROS CON MORTERO CEMENTO-ARENA  1:3. A PLOMO Y REGLA  ACABADO CON LLANA DE MADERA, ESPESOR DE 2.50 CM. INCLUYE MATERIALES, MANO DE OBRA Y HERRAMIENTA</t>
  </si>
  <si>
    <t>AL020</t>
  </si>
  <si>
    <t xml:space="preserve">       EMBOQUILLADO EN APLANADO PERFILANDO UNA ARISTA CON MORTERO CEMENTO-ARENA  1:3. A PLOMO Y REGLA  ACABADO CON LLANA DE MADERA, INCLUYE: MATERIALES, MANO DE OBRA Y HERRAMIENTA</t>
  </si>
  <si>
    <t>UAH-ALB-3</t>
  </si>
  <si>
    <t xml:space="preserve">      LOGOS DE GARZA EN BAJO RELIEVE DE 2.5 CM ESP. DE 1.30 M. DE ANCHO X 2.00 M. DE ALTO, CON MORTERO CEMENTO ARENA PROP. 1:3 UBICADO EN MURO PERIMETRAL, INCLUYE SUMINISTRO Y APLICACIÓN, MATERIALES, PREPARACIÓN DE LA SUPERFICIE, MANO DE OBRA, EQUIPO, HERRAMIENTA Y ANDAMIOS</t>
  </si>
  <si>
    <t xml:space="preserve">   ACABADOS</t>
  </si>
  <si>
    <t>AL034</t>
  </si>
  <si>
    <t xml:space="preserve">      SUMINISTRO Y APLICACION DE PINTURA VINILICA MARCA COMEX, LINEA VINIMEX LAVABLE SOBRE  MUROS Y PLAFONES CON ACABADO RUSTICO. INCLUYE PREPARACION DE SUPERFICIE, UNA MANO DE SELLADOR Y DOS MANOS DE PINTURA, MATERIALES MENORES DE CONSUMO, MANO DE OBRA Y HERRAMIENTA.</t>
  </si>
  <si>
    <t xml:space="preserve">   HERRERIAS</t>
  </si>
  <si>
    <t>UAH-HER12</t>
  </si>
  <si>
    <t xml:space="preserve">      REJILLA IRVING DE 1/8"X1", INCLUYE: PINTURA ANTICORROSIVA Y DE ESMALTE, MATERIALES, CORTES, SOLDADURA, MANO DE OBRA, EQUIPO Y HERRAMIENTA. PARA REJA PERIMETRAL</t>
  </si>
  <si>
    <t>UAH-HER13</t>
  </si>
  <si>
    <t xml:space="preserve">      PUAS METALICAS EN CORONAMIENTO DE MURO A CADA 25 CM, INCLUYE: SUMINISTRO COLOCACION, MATERIALES, CORTES, ELEMENTOS DE FIJACION SOLDADURA, MANO DE OBRA, EQUIPO Y HERRAMIENTA.</t>
  </si>
  <si>
    <t xml:space="preserve">   LIMPIEZAS</t>
  </si>
  <si>
    <t xml:space="preserve">      LIMPIEZA GRUESA DE OBRA INCLUYE MANO DE OBRA Y HERRAMIENTA, RETIRO DE MATERIALES A LA PRIMERA ESTACION EN UN RADIO NO MAYOR DE 20 M. Y T.L.N.P.S.C.E.</t>
  </si>
  <si>
    <t xml:space="preserve">      LIMPIEZA FINAL DE LA OBRA. INCLUYE: MATERIALES, MANO DE OBRA Y HERRAMIENTA.</t>
  </si>
  <si>
    <t xml:space="preserve">TOTAL DE CIRCUITO VIAL, PLAZAS Y PARADEROS </t>
  </si>
  <si>
    <t>IVA</t>
  </si>
  <si>
    <t>GRAN TOTAL</t>
  </si>
  <si>
    <t>RECTOPDEP</t>
  </si>
  <si>
    <t>RECTOPDEPLIN</t>
  </si>
  <si>
    <t>RECTOPDEPESP</t>
  </si>
  <si>
    <t>EXC-001</t>
  </si>
  <si>
    <t xml:space="preserve">         CEPAS PARA INSTALACIÓN DE SISTEMA CONTRA INCENDIOS</t>
  </si>
  <si>
    <t xml:space="preserve">         CEPAS PARA INSTALACIONES HIDRÁULICA Y SISTEMA DE RIEGO</t>
  </si>
  <si>
    <t xml:space="preserve">            CIMBRA CON MADERA DE PINO ACABADO APARENTE EN ESTRUCTURAS DE CONCRETO. INCLUYE TODOS LOS MATERIALES, HERRAMIENTAS, EQUIPO DE PROTECCIÓN PERSONAL, SEGURIDAD Y LA MANO DE OBRA NECESARIOS PARA LA CORRECTA EJECUCIÓN DE ESTOS TRABAJOS.</t>
  </si>
  <si>
    <t>BRND-PT-001</t>
  </si>
  <si>
    <t>FABRICACIÓN Y MONTAJE DE BARANDAL DE ACERO AL CARBÓN DE 4" CÉDULA 30. INCLUYE FIJACIÓN Y ANCLAJE A SUPERFICIE EXISTENTE, PRIMARIO Y ESMALTE ALQUIDÁLICO ANTICORROSIVO Y TODOS LOS MATERIALES, HERRAMIENBTAS, EQUIPO DE PROTECCIÓN PERSONAL, SEGURIDAD Y LA MANO DE OBRA NECESARIOS PARA LA CORRECTA EJECUCIÓN DE ESTOS TRABAJOS.</t>
  </si>
  <si>
    <t xml:space="preserve">         CUARTO DE BOMBAS</t>
  </si>
  <si>
    <t xml:space="preserve">               ACERO DE REFUERZO EN CIMENTACION RESISTENCIA NORMAL FY=4200 KG/CM2 No. 4 DIAMETRO DE 1/2", INCLUYE: SUMINISTRO, ACARREOS,  HABILITADO, ARMADO Y TRASLAPES.</t>
  </si>
  <si>
    <t>TPSABTB</t>
  </si>
  <si>
    <t xml:space="preserve">               FABRICACIÓN Y MONTAJE DE TAPAS ABATIBLES DE 1.65x1.202 METROS, ELABORADAS CON ÁNGULO DE ACERO AL CARBÓN DE 1 1/2"x1/4 Y LÁMINA NEGRA CALIBRE 20. INCLUYE TODOS LOS MATERIALES, HERRAMIENTAS, EQUIPO DE PROTECCIÓN PERSONAL, SEGURIDAD Y LA MANO DE OBRA NECESARIOS PARA LA CORRECTA EJECUCIÓN DE ESTOS TRABAJOS.</t>
  </si>
  <si>
    <t>TPSDSMTB</t>
  </si>
  <si>
    <t xml:space="preserve">               FABRICACIÓN Y MONTAJE DE TAPAS DESMONTABLES DE 1.00x1.23 METROS, ELABORADAS CON ÁNGULO DE ACERO AL CARBÓN DE 1 1/2"x1/4 Y LÁMINA NEGRA CALIBRE 20. INCLUYE TODOS LOS MATERIALES, HERRAMIENTAS, EQUIPO DE PROTECCIÓN PERSONAL, SEGURIDAD Y LA MANO DE OBRA NECESARIOS PARA LA CORRECTA EJECUCIÓN DE ESTOS TRABAJOS.</t>
  </si>
  <si>
    <t>PST-SMLL-01</t>
  </si>
  <si>
    <t xml:space="preserve">         PASTO EN SEMILLA SOBRE TALUDES. INCLUYE: PREPARACION FINAL DE LA SUPERFICIE, SUMINISTRO, COLOCACION, HERRAMIENTA Y MANO DE OBRA.</t>
  </si>
  <si>
    <t xml:space="preserve">     CICLOVÍA DE CONCRETO DE 10 CM DE ESPESOR Y DE 2.80 M DE ANCHO</t>
  </si>
  <si>
    <t>PISO10MALLA</t>
  </si>
  <si>
    <t>SUMINISTRO Y APLICACIÓN DE RECUBRIMIENTO MARCA COMEX (TOP DEPORTIVO) O SIMILAR EN PISO COMO LOGOTIPO DE ESPECIALIDAD DEPORTIVA. EL PRECIO INCLUYE:  MATERIAL, MANO DE OBRA, TRAZO, PREPARACION DE LA PINTURA,  PROTECCION DE PISO, RECORTES, ACARREOS, LIMPIEZA DE ZONA DE TRABAJOS Y TODO LO NECESARIO PARA LA CORRECTA EJECUCION DE LOS TRABAJOS. (P.U.O.T).</t>
  </si>
  <si>
    <t xml:space="preserve">               SUMINISTRO Y COLOCACION DE BASE PIRAMIDAL 40X80X100CM. INCLUYE ACARREOS, FLETE A PIE DE SITIO, MANIOBRAS DE CARGA Y DESCARGA, HINCADO, NIVELACION, HERRAMIENTAS Y MANO DE OBRA.</t>
  </si>
  <si>
    <t xml:space="preserve">               SUMINISTRO Y COLOCACION DE TUBO PVC TIPO PESADO DE 25MM DE DIAMETRO. A BASE DE CEMENTO PARA PVC. INCLUYE TRAZO, CORTE, DOBLEZ,  Y MANO DE OBRA.</t>
  </si>
  <si>
    <t>ALIMENTACION A SEMAFOROS</t>
  </si>
  <si>
    <t>QO150</t>
  </si>
  <si>
    <t>SUMINISTRO Y CONEXIÓN DE INTERRUPTOR TERMOMAGNETICO QO, 1 POLO, 50AMP, CAPACIDAD INTERRUPTIVA 10KA, CLAVE QO150. INCLUYE ACARREOS, FASEO, CONEXIÓNES, HERRAMIENTAS, MANO DE OBRA, PRUEBAS Y PUESTA EN FUCNIONAMIENTO</t>
  </si>
  <si>
    <t>REG404040T
H</t>
  </si>
  <si>
    <t>SUMINISTRO Y COLOCACION DE REGISTRO DE CONCRETO ARMADO MEDIDAS 40X40X40CM. A BASE DE TAPA DE CONCRETO HIDRAULICO. INCLUYE ACARREOS, FLETE A PIE DE SITIO, MANIOBRAS DE CARGA Y DESCARGA, EXCAVACION, INCADO, NIVELACION, RELLENO, COMPACTACION, HERRAMIENTAS Y MANO DE OBRA</t>
  </si>
  <si>
    <t>CAB8CDMXN</t>
  </si>
  <si>
    <t xml:space="preserve">               SUMINISTRO Y COLOCACION DE CABLE DE CU CALIBRE 8 AWG TIPO THHW-LS MCA CONDUMEX. INCLUYE ACARREOS, TRAZO, CORTE, FASEO, CONEXIONES, EQUIPO DE ELEVACION/SEGURIDAD,</t>
  </si>
  <si>
    <t>CAB10DES</t>
  </si>
  <si>
    <t xml:space="preserve">               SUMINISTRO Y COLOCACION DE CABLE DE CU CALIBRE 10 DESNUDO. INCLUYE ACARREOS, TRAZO, CORTE, FASEO, CONEXIONES, EQUIPO DE ELEVACION/SEGURIDAD, HERRAMIENTAS Y MANO DE OBRA</t>
  </si>
  <si>
    <t>TBPVC-RD26-4</t>
  </si>
  <si>
    <t>TB-PEAD-42</t>
  </si>
  <si>
    <r>
      <t xml:space="preserve">SUMINISTRO Y COLOCACION DE TUBERIA PEAD CORRUGADO DE 42" PARA RED SANITARIA INCLUYE; ACARREOS UNIONES, CONEXIONES DEL MISMO MATERIAL, NIVELACION, PRUEBAS Y TODO LO NECESARIO PARA SU CORRECTA COLOCACION </t>
    </r>
    <r>
      <rPr>
        <i/>
        <sz val="8"/>
        <color indexed="8"/>
        <rFont val="Arial"/>
        <family val="2"/>
      </rPr>
      <t>(NO INCLUYE EXCAVACIONES)</t>
    </r>
  </si>
  <si>
    <t>PZ-VST-001</t>
  </si>
  <si>
    <t>TUBERIA Y ALCANTARILLA PLUVIAL</t>
  </si>
  <si>
    <t>TB-PEAD-48</t>
  </si>
  <si>
    <r>
      <t>SUMINISTRO Y COLOCACION DE TUBERIA PEAD CORRUGADO DE 48" PARA RED PLUVIAL INCLUYE; ACARREOS UNIONES, CONEXIONES DEL MISMO MATERIAL, NIVELACION, PRUEBAS Y TODO LO NECESARIO PARA SU CORRECTA COLOCACION</t>
    </r>
    <r>
      <rPr>
        <sz val="8"/>
        <color indexed="8"/>
        <rFont val="Arial"/>
        <family val="2"/>
      </rPr>
      <t xml:space="preserve">( </t>
    </r>
    <r>
      <rPr>
        <sz val="8"/>
        <color indexed="8"/>
        <rFont val="Cambria"/>
        <family val="2"/>
      </rPr>
      <t>NO INCLUYE ESCAVACIONES</t>
    </r>
    <r>
      <rPr>
        <sz val="8"/>
        <color indexed="8"/>
        <rFont val="Arial"/>
        <family val="2"/>
      </rPr>
      <t>)</t>
    </r>
  </si>
  <si>
    <t>TB-PEAD-30</t>
  </si>
  <si>
    <r>
      <t>SUMINISTRO Y COLOCACION DE TUBERIA PEAD CORRUGADO DE 30" PARA RED PLUVIAL INCLUYE; ACARREOS UNIONES, CONEXIONES DEL MISMO MATERIAL, NIVELACION, PRUEBAS Y TODO LO NECESARIO PARA SU CORRECTA COLOCACION</t>
    </r>
    <r>
      <rPr>
        <sz val="8"/>
        <color indexed="8"/>
        <rFont val="Arial"/>
        <family val="2"/>
      </rPr>
      <t xml:space="preserve">( </t>
    </r>
    <r>
      <rPr>
        <sz val="8"/>
        <color indexed="8"/>
        <rFont val="Cambria"/>
        <family val="2"/>
      </rPr>
      <t>NO INCLUYE ESCAVACIONES</t>
    </r>
    <r>
      <rPr>
        <sz val="8"/>
        <color indexed="8"/>
        <rFont val="Arial"/>
        <family val="2"/>
      </rPr>
      <t>)</t>
    </r>
  </si>
  <si>
    <t>RGST300150150</t>
  </si>
  <si>
    <t>RGST320195100</t>
  </si>
  <si>
    <t>CNL-PLV-001</t>
  </si>
  <si>
    <t>CISTERNA DE AGUA PLUVIAL  120.00 M3</t>
  </si>
  <si>
    <t>RCI-002</t>
  </si>
  <si>
    <t>RCI-003</t>
  </si>
  <si>
    <t xml:space="preserve">            SALIDA HIDRAULICA  PARA ASPERSOR A BASE DE TUBERIA PVC 2"-1 1/2" RD26 INCLUYE:TRAZOS,  NIVELACION, TENDIDO Y PEGADO DE TUBERIA, CONEXIONES Y TODO LO NECESARIO PARA SU CORRECTO FUNCIONAMIENTO.</t>
  </si>
  <si>
    <t>SR-001-02</t>
  </si>
  <si>
    <t>SUMINISTRO  Y COLOCACION DE TUBERIA PPR TUBO PLUS DE ROTOPLAS DE 1" UNIDO A TERMOFUSION  INCLUYE; CONEXIONES DEL MISMO MATERAIL , CORTES DESPERDICIOS FLETES, TRAZOS EN LINEAS HIDRAULICAS  NIVELACION, PRUEBAS Y MANO DE OBRA PARA SU CORRECTA COLOCACION</t>
  </si>
  <si>
    <t xml:space="preserve">            SUMINISTRO Y COLOCACION DE TUBERIA PVC 2" RD26 PARA LINEA GENERAL DE SISTEMA DE RIEGO. INCLUYE; TRAZOS,  NIVELACION, TENDIDO Y PEGADO DE TUBERIA PVC 2", CONEXIONES Y TODO LO NECESARIO PARA SU CORRECTO FUNCIONAMIENTO.</t>
  </si>
  <si>
    <t xml:space="preserve">            SUMINISTRO Y COLOCACION DE CAJA REGISTRO RECTANGULAR PARA ELECTROVALVULAS CON TAPA COLOR VERDE DE 12".INCLUYE; TRAZO,  NIVELACION, Y TODO LO NECESARIO PARA SU CORRECTA COLOCACION.</t>
  </si>
  <si>
    <t xml:space="preserve">            SUMINISTRO Y COLOCACION DE REGISTRO  ELECTRICO DE 40X40 INCLUYE REGISTRO DE CONCRETO NIVELACION, Y TODO LO NECESARIO PARA SU CORRECTA COLOCACION.</t>
  </si>
  <si>
    <t xml:space="preserve">   TERRACERIAS DE PLAZAS RECREATIVAS</t>
  </si>
  <si>
    <t>VIALIDAD DE ACCESO PRINCIPAL</t>
  </si>
  <si>
    <t xml:space="preserve">      VIALIDAD DE ACCESO DE 7.00 M DE ANCHO</t>
  </si>
  <si>
    <t>PISO 10MALLA</t>
  </si>
  <si>
    <t>ALBBANQUETA10LAV</t>
  </si>
  <si>
    <t xml:space="preserve">         BANQUETA DE 10 CM DE ESPESOR CONCRETO F'C= 150 KG/CM2. ARMADA CON MALLA ELECTROSOLDADA 6X6/ 10-10. TERMNADO LAVADO , INCLUYE: CORTES, MATERIALES, MANO DE OBRA, HERRAMIENTA, EQUIPO, HABILITADO DE ACERO, CIMBRA, DESCIMBRA, TRAZO, ACARREOS, DESPERDICIOS Y TODO LO NECESARIO PARA SU EJECUCION. (P.U.O.T.)</t>
  </si>
  <si>
    <t xml:space="preserve">         SUMINISTRO Y COLOCACION DE APARCABICICLETAS URBAN BIKE 5-BKUB005 CON 1 PLAZAS.EL PRECIO INCLUYE: INCL. MATERIALES MENORES DE CONSUMO, MUERTOS DE CONCRETO DE 0.20 X0.20 X 0.20 M O TORNILLOS, MANO DE OBRA Y HERRAMIENTA EN</t>
  </si>
  <si>
    <t xml:space="preserve">         SUMINISTRO Y COLOCACIÓN DE PUBLIC WORK STANDS MARCA SARIS O SIMILAR  EL PRECIO INCLUYE: EQUIPO MANUAL PARA INFLADO DE LLANTAS, MATERIALES MENORES DE CONSUMO,  TORNILLOS, MANO DE OBRA Y HERRAMIENTA Y EQUIPO NECESARIO PARA SU INSTALACION . MANUFACTURADA EN TALLER LOCAL</t>
  </si>
  <si>
    <t xml:space="preserve">   ESTACIONAMIENTO PARA MOTOS</t>
  </si>
  <si>
    <t>CANALIZACIONES PARA VOZ DATOS</t>
  </si>
  <si>
    <t xml:space="preserve">         CANALIZACION DE LA BERMA DE LINEA DE FIBRA</t>
  </si>
  <si>
    <t>CANBERLF01</t>
  </si>
  <si>
    <t>CANBERLF02</t>
  </si>
  <si>
    <t>CANBERLF03</t>
  </si>
  <si>
    <t>CANBERLF04</t>
  </si>
  <si>
    <t>CANBERLF05</t>
  </si>
  <si>
    <t>CANBERLF06</t>
  </si>
  <si>
    <t>CANBERLF07</t>
  </si>
  <si>
    <t xml:space="preserve">            MATERIALES MISCELANEOS QUE CONSTA DE TUBOS DE 3/4, PVC Y/O CONDUIT SEGUN NECESIDADES, TUBO FLEXIBLE, CONECTORES, CAJAS GALVANIZADAS, VELCRO, ESCALERIILLA, ESPARRAGOS, TAQUETES EXPANSIVOS,</t>
  </si>
  <si>
    <t>CANBERLF08</t>
  </si>
  <si>
    <t xml:space="preserve">        RESPALDO DE  CANALIZACION DE FIBRA</t>
  </si>
  <si>
    <t>UAEH-LPNO-N5-2019</t>
  </si>
  <si>
    <t>TULANCINGO</t>
  </si>
  <si>
    <t xml:space="preserve">SUMINISTRO E INSTALACION DE TUBERIA DE PVC PARED GRUESA DE 2" </t>
  </si>
  <si>
    <t xml:space="preserve">            SUMINISTRO Y APLICACIÓN DE PINTURA VIAL EN FLECHA DIRECCIONAL DE 3.40 X 1.40  M COLOR  BLANCO, INCLUYE: MICROESFERA ACARREOS, PREPARACION DE LA SUPERFICIE A PINTAR, PREPARACION DE LA PINTURA, MATERIAL, MANO DE OBRA, EQUIPO, HERRAMIENTA  Y TLNPSCE</t>
  </si>
  <si>
    <t xml:space="preserve">SUMINISTRO E INSTALACION DE REGISTRO PARA RED TELEFÓNICA TIPO L2T, MEDIAS ,63 X 1.33 X 68 </t>
  </si>
  <si>
    <t xml:space="preserve">SUMINISTRO E INSTALACION DE REGISTRO PARA RED TELEFÓNICA TIPO L3T, MEDIDAS 73 X 1.63 X 68 </t>
  </si>
  <si>
    <t xml:space="preserve">SUMINISTRO E INSTALACION DE TUBERIA DE PVC PARED GRUESA DE 1 1/2" </t>
  </si>
  <si>
    <t xml:space="preserve">SUMINISTRO E INSTALACION DE TUBERIA DE PVC PARED GRUESA DE 1 " </t>
  </si>
  <si>
    <t>CONSTRUCCIÓN DE DOS CUERPOS DE VIALIDAD, PRIMERA ETAPA, CIUDAD UNIVERSITARIA TULANCINGO.</t>
  </si>
  <si>
    <t>CIUDAD UNIVERSITARIA TULANCINGO</t>
  </si>
  <si>
    <t xml:space="preserve">   SUM. Y APLIC. DE RECUBRIMIENTO MARCA COMEX (TOP DEPORTIVO) O SIMILAR  EL PRECIO INCLUYE LIMPIEZA DE LA  SUPERFICIE, PRIMER (ADHETOP) TRANSPORTACION DE MATERIALES,  MANO DE OBRA, MATERIALES MENORES DE CONSUMO, EQUIPO Y HERRAMIENTA."</t>
  </si>
  <si>
    <t>SUMNISTRO Y APLICACION DE RECUBRIMIENTO MARCA COMEX (TOP DEPORTIVO) O SIMILAR  EN PISO. LINEA CONTINUA DE 10CM   EL PRECIO INCLUYE: MATERIAL, MANO DE OBRA, TRAZO, PREPARACION DE LA PINTURA,  PROTECCION DE PISO, RECORTES, ACARREOS, LIMPIEZA DE ZONA DE TRABAJOS Y TODO LO NECESARIO PARA LA CORRECTA EJECUCION DE LOS TRABAJOS. (P.U.O.T).</t>
  </si>
  <si>
    <t xml:space="preserve">            SUMINISTRO Y COLOCACION DE ELECTROVALVULAS MODELO 200-PEB MARCA RAIN BIRD PARA  SISTEMA DE RIEGO. INCLUYE; TRAZOS,  NIVELACION, CONEXIONES, PRUEBAS Y TODO LO NECESARIO PARA SU CORRECTO FUNCIONAMIENTO.</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</si>
</sst>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_-&quot;$&quot;* #,##0.00000_-;\-&quot;$&quot;* #,##0.00000_-;_-&quot;$&quot;* &quot;-&quot;?????_-;_-@_-"/>
    <numFmt numFmtId="174" formatCode="_-&quot;$&quot;* #,##0.000_-;\-&quot;$&quot;* #,##0.000_-;_-&quot;$&quot;* &quot;-&quot;??_-;_-@_-"/>
    <numFmt numFmtId="175" formatCode="_-&quot;$&quot;* #,##0.0000_-;\-&quot;$&quot;* #,##0.0000_-;_-&quot;$&quot;* &quot;-&quot;??_-;_-@_-"/>
    <numFmt numFmtId="176" formatCode="_-&quot;$&quot;* #,##0.00000_-;\-&quot;$&quot;* #,##0.00000_-;_-&quot;$&quot;* &quot;-&quot;??_-;_-@_-"/>
    <numFmt numFmtId="177" formatCode="_-&quot;$&quot;* #,##0.000000_-;\-&quot;$&quot;* #,##0.000000_-;_-&quot;$&quot;* &quot;-&quot;??_-;_-@_-"/>
    <numFmt numFmtId="178" formatCode="_-* #,##0.000_-;\-* #,##0.000_-;_-* &quot;-&quot;??_-;_-@_-"/>
    <numFmt numFmtId="179" formatCode="_-* #,##0.0000_-;\-* #,##0.0000_-;_-* &quot;-&quot;??_-;_-@_-"/>
    <numFmt numFmtId="180" formatCode="_-* #,##0.00000_-;\-* #,##0.00000_-;_-* &quot;-&quot;??_-;_-@_-"/>
    <numFmt numFmtId="181" formatCode="_-* #,##0.000000_-;\-* #,##0.000000_-;_-* &quot;-&quot;??_-;_-@_-"/>
    <numFmt numFmtId="182" formatCode="0.000"/>
    <numFmt numFmtId="183" formatCode="0.0000000"/>
    <numFmt numFmtId="184" formatCode="0.000000"/>
    <numFmt numFmtId="185" formatCode="0.00000"/>
    <numFmt numFmtId="186" formatCode="_-&quot;$&quot;* #,##0.0000_-;\-&quot;$&quot;* #,##0.0000_-;_-&quot;$&quot;* &quot;-&quot;????_-;_-@_-"/>
    <numFmt numFmtId="187" formatCode="_-* #,##0.0000_-;\-* #,##0.0000_-;_-* &quot;-&quot;????_-;_-@_-"/>
    <numFmt numFmtId="188" formatCode="_-&quot;$&quot;* #,##0.000_-;\-&quot;$&quot;* #,##0.000_-;_-&quot;$&quot;* &quot;-&quot;???_-;_-@_-"/>
    <numFmt numFmtId="189" formatCode="_-* #,##0.00000_-;\-* #,##0.00000_-;_-* &quot;-&quot;?????_-;_-@_-"/>
    <numFmt numFmtId="190" formatCode="_-* #,##0.000000_-;\-* #,##0.000000_-;_-* &quot;-&quot;??????_-;_-@_-"/>
    <numFmt numFmtId="191" formatCode="0.0%"/>
    <numFmt numFmtId="192" formatCode="&quot;$&quot;* #,##0.00;[Red]\-&quot;$&quot;* #,##0.00"/>
    <numFmt numFmtId="193" formatCode="0.000%"/>
    <numFmt numFmtId="194" formatCode="0.0000%"/>
    <numFmt numFmtId="195" formatCode="0.00000%"/>
    <numFmt numFmtId="196" formatCode="0.000000%"/>
    <numFmt numFmtId="197" formatCode="0.0"/>
    <numFmt numFmtId="198" formatCode="0.00000000"/>
    <numFmt numFmtId="199" formatCode="&quot;                     &quot;General"/>
    <numFmt numFmtId="200" formatCode="&quot;                     &quot;\ General"/>
    <numFmt numFmtId="201" formatCode="&quot;                     &quot;@"/>
    <numFmt numFmtId="202" formatCode="&quot;                                   &quot;@"/>
    <numFmt numFmtId="203" formatCode="[$$]#,##0.00"/>
    <numFmt numFmtId="204" formatCode="###,###,##0.00"/>
    <numFmt numFmtId="205" formatCode="&quot;$&quot;#,##0.00"/>
    <numFmt numFmtId="206" formatCode="&quot;Sí&quot;;&quot;Sí&quot;;&quot;No&quot;"/>
    <numFmt numFmtId="207" formatCode="&quot;Verdadero&quot;;&quot;Verdadero&quot;;&quot;Falso&quot;"/>
    <numFmt numFmtId="208" formatCode="&quot;Activado&quot;;&quot;Activado&quot;;&quot;Desactivado&quot;"/>
    <numFmt numFmtId="209" formatCode="[$€-2]\ #,##0.00_);[Red]\([$€-2]\ #,##0.00\)"/>
    <numFmt numFmtId="210" formatCode="&quot;%&quot;\ ##0.00"/>
    <numFmt numFmtId="211" formatCode="_(* &quot;$&quot;\ #,##0.00_)"/>
    <numFmt numFmtId="212" formatCode="_(* #,##0.00_);_(* \(#,##0.00\);_(* &quot;-&quot;??_);_(@_)"/>
    <numFmt numFmtId="213" formatCode="[$$-80A]#,##0.00"/>
    <numFmt numFmtId="214" formatCode="0.00_ ;[Red]\-0.00\ "/>
    <numFmt numFmtId="215" formatCode="[$$-80A]#,##0.00;[Red]\-[$$-80A]#,##0.00"/>
    <numFmt numFmtId="216" formatCode="#,##0.00_ ;[Red]\-#,##0.00\ "/>
    <numFmt numFmtId="217" formatCode="#,##0.0000_ ;[Red]\-#,##0.0000\ "/>
    <numFmt numFmtId="218" formatCode="#,##0.000_ ;[Red]\-#,##0.000\ "/>
    <numFmt numFmtId="219" formatCode="#,##0.0_ ;[Red]\-#,##0.0\ "/>
    <numFmt numFmtId="220" formatCode="_(&quot;$&quot;* #,##0.00_);_(&quot;$&quot;* \(#,##0.00\);_(&quot;$&quot;* &quot;-&quot;??_);_(@_)"/>
  </numFmts>
  <fonts count="63">
    <font>
      <sz val="10"/>
      <name val="Arial"/>
      <family val="0"/>
    </font>
    <font>
      <sz val="9"/>
      <name val="Arial"/>
      <family val="2"/>
    </font>
    <font>
      <b/>
      <sz val="11"/>
      <name val="Arial"/>
      <family val="2"/>
    </font>
    <font>
      <sz val="8"/>
      <name val="Arial"/>
      <family val="2"/>
    </font>
    <font>
      <b/>
      <sz val="8"/>
      <name val="Arial"/>
      <family val="2"/>
    </font>
    <font>
      <b/>
      <sz val="9"/>
      <name val="Arial"/>
      <family val="2"/>
    </font>
    <font>
      <b/>
      <sz val="10"/>
      <name val="Arial"/>
      <family val="2"/>
    </font>
    <font>
      <b/>
      <sz val="14"/>
      <name val="Arial"/>
      <family val="2"/>
    </font>
    <font>
      <sz val="7"/>
      <name val="Arial"/>
      <family val="2"/>
    </font>
    <font>
      <sz val="6"/>
      <name val="Arial"/>
      <family val="2"/>
    </font>
    <font>
      <sz val="4.5"/>
      <name val="Arial"/>
      <family val="2"/>
    </font>
    <font>
      <u val="single"/>
      <sz val="10"/>
      <color indexed="12"/>
      <name val="Arial"/>
      <family val="2"/>
    </font>
    <font>
      <u val="single"/>
      <sz val="10"/>
      <color indexed="36"/>
      <name val="Arial"/>
      <family val="2"/>
    </font>
    <font>
      <sz val="12"/>
      <name val="Arial"/>
      <family val="2"/>
    </font>
    <font>
      <sz val="8"/>
      <name val="Times New Roman"/>
      <family val="1"/>
    </font>
    <font>
      <i/>
      <sz val="8"/>
      <color indexed="8"/>
      <name val="Arial"/>
      <family val="2"/>
    </font>
    <font>
      <sz val="8"/>
      <color indexed="8"/>
      <name val="Arial"/>
      <family val="2"/>
    </font>
    <font>
      <sz val="8"/>
      <color indexed="8"/>
      <name val="Cambri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8"/>
      <color indexed="8"/>
      <name val="Arial"/>
      <family val="2"/>
    </font>
    <font>
      <b/>
      <sz val="11"/>
      <color indexed="8"/>
      <name val="Arial"/>
      <family val="2"/>
    </font>
    <font>
      <sz val="8"/>
      <color indexed="8"/>
      <name val="Calibri"/>
      <family val="2"/>
    </font>
    <font>
      <sz val="9"/>
      <color indexed="8"/>
      <name val="Arial"/>
      <family val="2"/>
    </font>
    <font>
      <sz val="10"/>
      <color indexed="8"/>
      <name val="Arial"/>
      <family val="0"/>
    </font>
    <font>
      <i/>
      <sz val="36"/>
      <color indexed="9"/>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8"/>
      <color rgb="FF000000"/>
      <name val="Cambria"/>
      <family val="1"/>
    </font>
    <font>
      <b/>
      <sz val="11"/>
      <color theme="1"/>
      <name val="Arial"/>
      <family val="2"/>
    </font>
    <font>
      <sz val="8"/>
      <color rgb="FF000000"/>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style="hair"/>
      <bottom style="thin"/>
    </border>
    <border>
      <left>
        <color indexed="63"/>
      </left>
      <right style="hair"/>
      <top style="hair"/>
      <bottom style="thin"/>
    </border>
    <border>
      <left style="thin"/>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style="hair"/>
      <right>
        <color indexed="63"/>
      </right>
      <top style="hair"/>
      <bottom style="thin"/>
    </border>
    <border>
      <left>
        <color indexed="63"/>
      </left>
      <right style="thin"/>
      <top style="thin"/>
      <bottom style="thin"/>
    </border>
    <border>
      <left style="thin"/>
      <right style="thin"/>
      <top style="thin"/>
      <bottom style="thin"/>
    </border>
    <border>
      <left>
        <color indexed="63"/>
      </left>
      <right>
        <color indexed="63"/>
      </right>
      <top style="thin"/>
      <bottom style="hair"/>
    </border>
    <border>
      <left style="hair"/>
      <right style="thin"/>
      <top style="thin"/>
      <bottom>
        <color indexed="63"/>
      </bottom>
    </border>
    <border>
      <left>
        <color indexed="63"/>
      </left>
      <right>
        <color indexed="63"/>
      </right>
      <top style="hair"/>
      <bottom style="hair"/>
    </border>
    <border>
      <left style="hair"/>
      <right style="thin"/>
      <top>
        <color indexed="63"/>
      </top>
      <bottom style="hair"/>
    </border>
    <border>
      <left>
        <color indexed="63"/>
      </left>
      <right>
        <color indexed="63"/>
      </right>
      <top style="hair"/>
      <bottom>
        <color indexed="63"/>
      </bottom>
    </border>
    <border>
      <left>
        <color indexed="63"/>
      </left>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style="thin"/>
      <top style="hair"/>
      <bottom style="hair"/>
    </border>
    <border>
      <left>
        <color indexed="63"/>
      </left>
      <right style="thin"/>
      <top>
        <color indexed="63"/>
      </top>
      <bottom style="hair"/>
    </border>
    <border>
      <left style="thin"/>
      <right>
        <color indexed="63"/>
      </right>
      <top style="thin"/>
      <bottom style="thin"/>
    </border>
    <border>
      <left style="thin"/>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thin"/>
      <right style="hair"/>
      <top style="thin"/>
      <bottom>
        <color indexed="63"/>
      </bottom>
    </border>
    <border>
      <left>
        <color indexed="63"/>
      </left>
      <right style="hair"/>
      <top style="thin"/>
      <bottom style="thin"/>
    </border>
    <border>
      <left style="hair"/>
      <right style="hair"/>
      <top style="thin"/>
      <bottom>
        <color indexed="63"/>
      </bottom>
    </border>
    <border>
      <left style="hair"/>
      <right>
        <color indexed="63"/>
      </right>
      <top style="thin"/>
      <bottom style="thin"/>
    </border>
    <border>
      <left style="hair"/>
      <right>
        <color indexed="63"/>
      </right>
      <top style="hair"/>
      <bottom>
        <color indexed="63"/>
      </bottom>
    </border>
    <border>
      <left>
        <color indexed="63"/>
      </left>
      <right style="thin"/>
      <top style="hair"/>
      <bottom style="thin"/>
    </border>
    <border>
      <left style="hair"/>
      <right>
        <color indexed="63"/>
      </right>
      <top>
        <color indexed="63"/>
      </top>
      <bottom style="hair"/>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4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534">
    <xf numFmtId="0" fontId="0" fillId="0" borderId="0" xfId="0" applyAlignment="1">
      <alignment/>
    </xf>
    <xf numFmtId="0" fontId="1" fillId="0" borderId="0" xfId="0" applyFont="1" applyAlignment="1">
      <alignment horizontal="right"/>
    </xf>
    <xf numFmtId="0" fontId="3" fillId="0" borderId="10" xfId="0" applyFont="1" applyBorder="1" applyAlignment="1">
      <alignment/>
    </xf>
    <xf numFmtId="0" fontId="3" fillId="0" borderId="11" xfId="0" applyFont="1" applyBorder="1" applyAlignment="1">
      <alignment/>
    </xf>
    <xf numFmtId="0" fontId="0" fillId="0" borderId="0" xfId="0" applyBorder="1" applyAlignment="1">
      <alignment/>
    </xf>
    <xf numFmtId="0" fontId="3" fillId="33" borderId="12" xfId="0" applyFont="1" applyFill="1" applyBorder="1" applyAlignment="1">
      <alignment horizontal="center"/>
    </xf>
    <xf numFmtId="0" fontId="3" fillId="33" borderId="13" xfId="0" applyFont="1" applyFill="1" applyBorder="1" applyAlignment="1">
      <alignment horizontal="center"/>
    </xf>
    <xf numFmtId="0" fontId="3" fillId="33" borderId="14" xfId="0" applyFont="1" applyFill="1" applyBorder="1" applyAlignment="1">
      <alignment horizontal="center"/>
    </xf>
    <xf numFmtId="0" fontId="3" fillId="0" borderId="15" xfId="0" applyFont="1" applyBorder="1" applyAlignment="1">
      <alignment/>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xf>
    <xf numFmtId="0" fontId="4" fillId="0" borderId="21" xfId="0" applyFont="1" applyBorder="1" applyAlignment="1">
      <alignment horizontal="center"/>
    </xf>
    <xf numFmtId="0" fontId="4" fillId="0" borderId="22" xfId="0" applyFont="1" applyBorder="1" applyAlignment="1">
      <alignment horizontal="center"/>
    </xf>
    <xf numFmtId="0" fontId="3" fillId="0" borderId="0" xfId="0" applyFont="1" applyBorder="1" applyAlignment="1">
      <alignment/>
    </xf>
    <xf numFmtId="0" fontId="4" fillId="0" borderId="0" xfId="0" applyFont="1" applyBorder="1" applyAlignment="1">
      <alignment horizontal="center"/>
    </xf>
    <xf numFmtId="0" fontId="3" fillId="0" borderId="14" xfId="0" applyFont="1" applyFill="1" applyBorder="1" applyAlignment="1">
      <alignment horizontal="center"/>
    </xf>
    <xf numFmtId="0" fontId="3" fillId="33" borderId="23" xfId="0" applyFont="1" applyFill="1" applyBorder="1" applyAlignment="1">
      <alignment horizontal="center"/>
    </xf>
    <xf numFmtId="0" fontId="3" fillId="0" borderId="24" xfId="0" applyFont="1" applyBorder="1" applyAlignment="1">
      <alignment/>
    </xf>
    <xf numFmtId="0" fontId="3" fillId="0" borderId="25" xfId="0" applyFont="1" applyBorder="1" applyAlignment="1">
      <alignment/>
    </xf>
    <xf numFmtId="2" fontId="4" fillId="0" borderId="17" xfId="0" applyNumberFormat="1" applyFont="1" applyBorder="1" applyAlignment="1">
      <alignment/>
    </xf>
    <xf numFmtId="0" fontId="3" fillId="0" borderId="26" xfId="0" applyFont="1" applyBorder="1" applyAlignment="1">
      <alignment/>
    </xf>
    <xf numFmtId="0" fontId="3" fillId="0" borderId="27" xfId="0" applyFont="1" applyBorder="1" applyAlignment="1">
      <alignment/>
    </xf>
    <xf numFmtId="2" fontId="4" fillId="0" borderId="19" xfId="0" applyNumberFormat="1" applyFont="1" applyBorder="1" applyAlignment="1">
      <alignment/>
    </xf>
    <xf numFmtId="0" fontId="3" fillId="0" borderId="28" xfId="0" applyFont="1" applyBorder="1" applyAlignment="1">
      <alignment/>
    </xf>
    <xf numFmtId="0" fontId="3" fillId="0" borderId="29" xfId="0" applyFont="1" applyBorder="1" applyAlignment="1">
      <alignment/>
    </xf>
    <xf numFmtId="2" fontId="5" fillId="0" borderId="22" xfId="0" applyNumberFormat="1" applyFont="1" applyBorder="1" applyAlignment="1">
      <alignment horizontal="center"/>
    </xf>
    <xf numFmtId="2" fontId="5" fillId="0" borderId="0" xfId="0" applyNumberFormat="1"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1" xfId="0" applyBorder="1" applyAlignment="1">
      <alignment/>
    </xf>
    <xf numFmtId="0" fontId="0" fillId="0" borderId="32" xfId="0" applyBorder="1" applyAlignment="1">
      <alignment/>
    </xf>
    <xf numFmtId="2" fontId="6" fillId="0" borderId="33" xfId="0" applyNumberFormat="1" applyFont="1" applyBorder="1" applyAlignment="1">
      <alignment horizontal="center"/>
    </xf>
    <xf numFmtId="172" fontId="6" fillId="0" borderId="32" xfId="0" applyNumberFormat="1" applyFont="1" applyBorder="1" applyAlignment="1">
      <alignment/>
    </xf>
    <xf numFmtId="2" fontId="6" fillId="0" borderId="31" xfId="0" applyNumberFormat="1" applyFont="1" applyBorder="1" applyAlignment="1">
      <alignment horizontal="center"/>
    </xf>
    <xf numFmtId="2" fontId="0" fillId="0" borderId="34" xfId="0" applyNumberFormat="1" applyBorder="1" applyAlignment="1" quotePrefix="1">
      <alignment/>
    </xf>
    <xf numFmtId="0" fontId="0" fillId="0" borderId="35" xfId="0" applyBorder="1" applyAlignment="1">
      <alignment horizontal="center"/>
    </xf>
    <xf numFmtId="0" fontId="0" fillId="0" borderId="36" xfId="0" applyBorder="1" applyAlignment="1">
      <alignment/>
    </xf>
    <xf numFmtId="0" fontId="0" fillId="0" borderId="15"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7" xfId="0" applyBorder="1" applyAlignment="1">
      <alignment/>
    </xf>
    <xf numFmtId="2" fontId="0" fillId="0" borderId="0" xfId="0" applyNumberFormat="1" applyBorder="1" applyAlignment="1" quotePrefix="1">
      <alignment/>
    </xf>
    <xf numFmtId="0" fontId="0" fillId="0" borderId="38" xfId="0" applyBorder="1" applyAlignment="1">
      <alignment vertical="center"/>
    </xf>
    <xf numFmtId="2" fontId="6" fillId="0" borderId="37" xfId="0" applyNumberFormat="1" applyFont="1" applyBorder="1" applyAlignment="1">
      <alignment horizontal="left"/>
    </xf>
    <xf numFmtId="0" fontId="3" fillId="0" borderId="0" xfId="0" applyFont="1" applyAlignment="1">
      <alignment/>
    </xf>
    <xf numFmtId="0" fontId="0" fillId="0" borderId="0" xfId="0" applyAlignment="1">
      <alignment horizontal="right"/>
    </xf>
    <xf numFmtId="0" fontId="7" fillId="0" borderId="0" xfId="0" applyFont="1" applyAlignment="1">
      <alignment horizontal="center"/>
    </xf>
    <xf numFmtId="0" fontId="3" fillId="0" borderId="39" xfId="0" applyFont="1" applyBorder="1" applyAlignment="1">
      <alignment/>
    </xf>
    <xf numFmtId="0" fontId="3" fillId="0" borderId="39" xfId="0" applyFont="1" applyBorder="1" applyAlignment="1">
      <alignment horizontal="center"/>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21" xfId="0" applyFont="1" applyBorder="1" applyAlignment="1">
      <alignment/>
    </xf>
    <xf numFmtId="0" fontId="0" fillId="0" borderId="40" xfId="0" applyBorder="1" applyAlignment="1">
      <alignment horizontal="center" vertical="center"/>
    </xf>
    <xf numFmtId="0" fontId="3" fillId="0" borderId="41" xfId="0" applyFont="1" applyBorder="1" applyAlignment="1">
      <alignment vertical="center" wrapText="1"/>
    </xf>
    <xf numFmtId="0" fontId="3" fillId="0" borderId="42" xfId="0" applyFont="1" applyBorder="1" applyAlignment="1">
      <alignment/>
    </xf>
    <xf numFmtId="0" fontId="3" fillId="0" borderId="43" xfId="0" applyFont="1" applyBorder="1" applyAlignment="1">
      <alignment/>
    </xf>
    <xf numFmtId="0" fontId="0" fillId="0" borderId="13" xfId="0" applyBorder="1" applyAlignment="1">
      <alignment vertical="center"/>
    </xf>
    <xf numFmtId="0" fontId="0" fillId="0" borderId="40" xfId="0" applyBorder="1" applyAlignment="1">
      <alignment/>
    </xf>
    <xf numFmtId="49" fontId="8" fillId="0" borderId="21" xfId="0" applyNumberFormat="1" applyFont="1" applyBorder="1" applyAlignment="1">
      <alignment horizontal="center"/>
    </xf>
    <xf numFmtId="0" fontId="3" fillId="0" borderId="44" xfId="0" applyFont="1" applyBorder="1" applyAlignment="1">
      <alignment/>
    </xf>
    <xf numFmtId="0" fontId="3" fillId="0" borderId="20" xfId="0" applyFont="1" applyBorder="1" applyAlignment="1">
      <alignment/>
    </xf>
    <xf numFmtId="44" fontId="3" fillId="0" borderId="16" xfId="52" applyFont="1" applyBorder="1" applyAlignment="1">
      <alignment/>
    </xf>
    <xf numFmtId="44" fontId="3" fillId="0" borderId="16" xfId="0" applyNumberFormat="1" applyFont="1" applyBorder="1" applyAlignment="1">
      <alignment/>
    </xf>
    <xf numFmtId="179" fontId="3" fillId="0" borderId="16" xfId="48" applyNumberFormat="1" applyFont="1" applyBorder="1" applyAlignment="1">
      <alignment/>
    </xf>
    <xf numFmtId="49" fontId="3" fillId="0" borderId="41" xfId="0" applyNumberFormat="1" applyFont="1" applyBorder="1" applyAlignment="1">
      <alignment horizontal="center" vertical="center" wrapText="1"/>
    </xf>
    <xf numFmtId="0" fontId="3" fillId="0" borderId="0" xfId="0" applyFont="1" applyBorder="1" applyAlignment="1">
      <alignment horizontal="center"/>
    </xf>
    <xf numFmtId="0" fontId="3" fillId="0" borderId="0" xfId="0" applyFont="1" applyBorder="1" applyAlignment="1">
      <alignment horizontal="center" vertical="center" wrapText="1"/>
    </xf>
    <xf numFmtId="179" fontId="3" fillId="0" borderId="44" xfId="0" applyNumberFormat="1" applyFont="1" applyBorder="1" applyAlignment="1">
      <alignment/>
    </xf>
    <xf numFmtId="44" fontId="3" fillId="0" borderId="17" xfId="0" applyNumberFormat="1" applyFont="1" applyBorder="1" applyAlignment="1">
      <alignment/>
    </xf>
    <xf numFmtId="49" fontId="8" fillId="0" borderId="45" xfId="0" applyNumberFormat="1" applyFont="1" applyBorder="1" applyAlignment="1">
      <alignment horizontal="center"/>
    </xf>
    <xf numFmtId="49" fontId="8" fillId="0" borderId="22" xfId="0" applyNumberFormat="1" applyFont="1" applyBorder="1" applyAlignment="1">
      <alignment horizontal="center"/>
    </xf>
    <xf numFmtId="0" fontId="8" fillId="0" borderId="36" xfId="0" applyFont="1" applyBorder="1" applyAlignment="1">
      <alignment horizontal="center" wrapText="1"/>
    </xf>
    <xf numFmtId="0" fontId="8" fillId="0" borderId="46" xfId="0" applyFont="1" applyBorder="1" applyAlignment="1">
      <alignment/>
    </xf>
    <xf numFmtId="0" fontId="8" fillId="0" borderId="32" xfId="0" applyFont="1" applyBorder="1" applyAlignment="1">
      <alignment/>
    </xf>
    <xf numFmtId="0" fontId="8" fillId="0" borderId="36" xfId="0" applyFont="1" applyBorder="1" applyAlignment="1">
      <alignment/>
    </xf>
    <xf numFmtId="0" fontId="8" fillId="0" borderId="47" xfId="0" applyFont="1" applyBorder="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9" fillId="0" borderId="16" xfId="0" applyFont="1" applyBorder="1" applyAlignment="1">
      <alignment/>
    </xf>
    <xf numFmtId="0" fontId="9" fillId="0" borderId="17" xfId="0" applyFont="1" applyBorder="1" applyAlignment="1">
      <alignment/>
    </xf>
    <xf numFmtId="0" fontId="9" fillId="0" borderId="21" xfId="0" applyFont="1" applyBorder="1" applyAlignment="1">
      <alignment horizontal="center"/>
    </xf>
    <xf numFmtId="44" fontId="8" fillId="0" borderId="16" xfId="52" applyFont="1" applyBorder="1" applyAlignment="1">
      <alignment/>
    </xf>
    <xf numFmtId="44" fontId="8" fillId="0" borderId="16" xfId="0" applyNumberFormat="1" applyFont="1" applyBorder="1" applyAlignment="1">
      <alignment/>
    </xf>
    <xf numFmtId="180" fontId="8" fillId="0" borderId="16" xfId="48" applyNumberFormat="1" applyFont="1" applyBorder="1" applyAlignment="1">
      <alignment/>
    </xf>
    <xf numFmtId="181" fontId="8" fillId="0" borderId="16" xfId="48" applyNumberFormat="1" applyFont="1" applyBorder="1" applyAlignment="1">
      <alignment/>
    </xf>
    <xf numFmtId="0" fontId="9" fillId="0" borderId="29" xfId="0" applyFont="1" applyBorder="1" applyAlignment="1">
      <alignment horizontal="center"/>
    </xf>
    <xf numFmtId="180" fontId="8" fillId="0" borderId="16" xfId="0" applyNumberFormat="1" applyFont="1" applyBorder="1" applyAlignment="1">
      <alignment/>
    </xf>
    <xf numFmtId="10" fontId="8" fillId="0" borderId="16" xfId="64" applyNumberFormat="1" applyFont="1" applyBorder="1" applyAlignment="1">
      <alignment/>
    </xf>
    <xf numFmtId="179" fontId="8" fillId="0" borderId="17" xfId="0" applyNumberFormat="1" applyFont="1" applyBorder="1" applyAlignment="1">
      <alignment/>
    </xf>
    <xf numFmtId="185" fontId="8" fillId="0" borderId="16" xfId="0" applyNumberFormat="1" applyFont="1" applyBorder="1" applyAlignment="1">
      <alignment/>
    </xf>
    <xf numFmtId="0" fontId="8" fillId="0" borderId="0" xfId="0" applyFont="1" applyAlignment="1">
      <alignment horizontal="center"/>
    </xf>
    <xf numFmtId="0" fontId="9" fillId="0" borderId="22" xfId="0" applyFont="1" applyBorder="1" applyAlignment="1">
      <alignment horizontal="center"/>
    </xf>
    <xf numFmtId="0" fontId="10" fillId="0" borderId="21" xfId="0" applyFont="1" applyBorder="1" applyAlignment="1">
      <alignment horizontal="center"/>
    </xf>
    <xf numFmtId="0" fontId="8" fillId="0" borderId="47" xfId="0" applyFont="1" applyBorder="1" applyAlignment="1">
      <alignment horizontal="center" vertical="center"/>
    </xf>
    <xf numFmtId="0" fontId="0" fillId="0" borderId="30" xfId="0" applyBorder="1" applyAlignment="1">
      <alignment/>
    </xf>
    <xf numFmtId="0" fontId="0" fillId="0" borderId="48" xfId="0" applyBorder="1" applyAlignment="1">
      <alignment/>
    </xf>
    <xf numFmtId="0" fontId="0" fillId="0" borderId="48" xfId="0" applyBorder="1" applyAlignment="1">
      <alignment horizontal="right"/>
    </xf>
    <xf numFmtId="0" fontId="0" fillId="0" borderId="43"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17" xfId="0" applyBorder="1" applyAlignment="1">
      <alignment/>
    </xf>
    <xf numFmtId="0" fontId="0" fillId="0" borderId="52" xfId="0" applyBorder="1" applyAlignment="1">
      <alignment/>
    </xf>
    <xf numFmtId="0" fontId="0" fillId="0" borderId="19" xfId="0" applyBorder="1" applyAlignment="1">
      <alignment/>
    </xf>
    <xf numFmtId="0" fontId="0" fillId="0" borderId="53" xfId="0" applyBorder="1" applyAlignment="1">
      <alignment/>
    </xf>
    <xf numFmtId="0" fontId="0" fillId="0" borderId="22" xfId="0" applyBorder="1" applyAlignment="1">
      <alignment/>
    </xf>
    <xf numFmtId="0" fontId="0" fillId="33" borderId="54" xfId="0" applyFill="1" applyBorder="1" applyAlignment="1">
      <alignment horizontal="center" vertical="center"/>
    </xf>
    <xf numFmtId="0" fontId="0" fillId="33" borderId="55" xfId="0" applyFill="1" applyBorder="1" applyAlignment="1">
      <alignment horizontal="center" vertical="center"/>
    </xf>
    <xf numFmtId="0" fontId="0" fillId="33" borderId="56" xfId="0" applyFill="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47" xfId="0" applyBorder="1" applyAlignment="1">
      <alignment/>
    </xf>
    <xf numFmtId="0" fontId="1" fillId="0" borderId="38" xfId="0" applyFont="1" applyBorder="1" applyAlignment="1">
      <alignment/>
    </xf>
    <xf numFmtId="0" fontId="1" fillId="0" borderId="61" xfId="0" applyFont="1" applyBorder="1" applyAlignment="1">
      <alignment/>
    </xf>
    <xf numFmtId="0" fontId="1" fillId="0" borderId="62" xfId="0" applyFont="1" applyBorder="1" applyAlignment="1">
      <alignment/>
    </xf>
    <xf numFmtId="0" fontId="1" fillId="0" borderId="0" xfId="0" applyFont="1" applyBorder="1" applyAlignment="1">
      <alignment/>
    </xf>
    <xf numFmtId="0" fontId="1" fillId="0" borderId="63" xfId="0" applyFont="1" applyBorder="1" applyAlignment="1">
      <alignment/>
    </xf>
    <xf numFmtId="0" fontId="1" fillId="0" borderId="64" xfId="0" applyFont="1" applyBorder="1" applyAlignment="1">
      <alignment/>
    </xf>
    <xf numFmtId="0" fontId="1" fillId="0" borderId="44" xfId="0" applyFont="1" applyBorder="1" applyAlignment="1">
      <alignment/>
    </xf>
    <xf numFmtId="0" fontId="1" fillId="0" borderId="50" xfId="0" applyFont="1" applyBorder="1" applyAlignment="1">
      <alignment/>
    </xf>
    <xf numFmtId="0" fontId="1" fillId="0" borderId="25" xfId="0" applyFont="1" applyBorder="1" applyAlignment="1">
      <alignment/>
    </xf>
    <xf numFmtId="0" fontId="1" fillId="0" borderId="65" xfId="0" applyFont="1" applyBorder="1" applyAlignment="1">
      <alignment/>
    </xf>
    <xf numFmtId="0" fontId="1" fillId="0" borderId="66" xfId="0" applyFont="1" applyBorder="1" applyAlignment="1">
      <alignment/>
    </xf>
    <xf numFmtId="0" fontId="1" fillId="0" borderId="34" xfId="0" applyFont="1" applyBorder="1" applyAlignment="1">
      <alignment/>
    </xf>
    <xf numFmtId="0" fontId="1" fillId="0" borderId="67" xfId="0" applyFont="1" applyBorder="1" applyAlignment="1">
      <alignment/>
    </xf>
    <xf numFmtId="0" fontId="1" fillId="0" borderId="68" xfId="0" applyFont="1" applyBorder="1" applyAlignment="1">
      <alignment/>
    </xf>
    <xf numFmtId="0" fontId="3" fillId="0" borderId="31" xfId="0" applyFont="1" applyBorder="1" applyAlignment="1">
      <alignment/>
    </xf>
    <xf numFmtId="0" fontId="3" fillId="0" borderId="69" xfId="0" applyFont="1" applyBorder="1" applyAlignment="1">
      <alignment/>
    </xf>
    <xf numFmtId="0" fontId="3" fillId="0" borderId="38" xfId="0" applyFont="1" applyBorder="1" applyAlignment="1">
      <alignment/>
    </xf>
    <xf numFmtId="0" fontId="3" fillId="0" borderId="0" xfId="0" applyFont="1" applyBorder="1" applyAlignment="1">
      <alignment/>
    </xf>
    <xf numFmtId="49" fontId="8" fillId="0" borderId="37" xfId="0" applyNumberFormat="1" applyFont="1" applyBorder="1" applyAlignment="1">
      <alignment horizontal="left"/>
    </xf>
    <xf numFmtId="49" fontId="8" fillId="0" borderId="32" xfId="0" applyNumberFormat="1" applyFont="1" applyBorder="1" applyAlignment="1">
      <alignment horizontal="left"/>
    </xf>
    <xf numFmtId="49" fontId="8" fillId="0" borderId="70" xfId="0" applyNumberFormat="1" applyFont="1" applyBorder="1" applyAlignment="1">
      <alignment horizontal="left"/>
    </xf>
    <xf numFmtId="49" fontId="8" fillId="0" borderId="71" xfId="0" applyNumberFormat="1" applyFont="1" applyBorder="1" applyAlignment="1">
      <alignment horizontal="left"/>
    </xf>
    <xf numFmtId="49" fontId="8" fillId="0" borderId="36" xfId="0" applyNumberFormat="1" applyFont="1" applyBorder="1" applyAlignment="1">
      <alignment horizontal="left"/>
    </xf>
    <xf numFmtId="0" fontId="5" fillId="0" borderId="44" xfId="0" applyFont="1" applyBorder="1" applyAlignment="1">
      <alignment/>
    </xf>
    <xf numFmtId="0" fontId="4" fillId="0" borderId="44" xfId="0" applyFont="1" applyBorder="1" applyAlignment="1">
      <alignment/>
    </xf>
    <xf numFmtId="0" fontId="0" fillId="0" borderId="72" xfId="0" applyBorder="1" applyAlignment="1">
      <alignment vertical="top"/>
    </xf>
    <xf numFmtId="0" fontId="0" fillId="0" borderId="60" xfId="0" applyBorder="1" applyAlignment="1">
      <alignment vertical="top"/>
    </xf>
    <xf numFmtId="0" fontId="0" fillId="0" borderId="46" xfId="0" applyBorder="1" applyAlignment="1">
      <alignment vertical="top"/>
    </xf>
    <xf numFmtId="0" fontId="0" fillId="0" borderId="46" xfId="0" applyBorder="1" applyAlignment="1">
      <alignment/>
    </xf>
    <xf numFmtId="0" fontId="0" fillId="0" borderId="39" xfId="0" applyBorder="1" applyAlignment="1">
      <alignment vertical="top"/>
    </xf>
    <xf numFmtId="0" fontId="0" fillId="0" borderId="31" xfId="0" applyBorder="1" applyAlignment="1">
      <alignment vertical="top"/>
    </xf>
    <xf numFmtId="0" fontId="0" fillId="0" borderId="34" xfId="0" applyBorder="1" applyAlignment="1">
      <alignment vertical="top"/>
    </xf>
    <xf numFmtId="0" fontId="0" fillId="0" borderId="34" xfId="0" applyBorder="1" applyAlignment="1">
      <alignment/>
    </xf>
    <xf numFmtId="0" fontId="0" fillId="0" borderId="41" xfId="0" applyBorder="1" applyAlignment="1">
      <alignment vertical="top"/>
    </xf>
    <xf numFmtId="0" fontId="0" fillId="0" borderId="69" xfId="0" applyBorder="1" applyAlignment="1">
      <alignment/>
    </xf>
    <xf numFmtId="0" fontId="0" fillId="0" borderId="38" xfId="0" applyBorder="1" applyAlignment="1">
      <alignment/>
    </xf>
    <xf numFmtId="0" fontId="0" fillId="0" borderId="35" xfId="0" applyBorder="1" applyAlignment="1">
      <alignment/>
    </xf>
    <xf numFmtId="0" fontId="0" fillId="0" borderId="47" xfId="0" applyBorder="1" applyAlignment="1">
      <alignment horizontal="center" vertical="center" wrapText="1"/>
    </xf>
    <xf numFmtId="0" fontId="0" fillId="0" borderId="47" xfId="0" applyBorder="1" applyAlignment="1">
      <alignment horizontal="center"/>
    </xf>
    <xf numFmtId="0" fontId="0" fillId="0" borderId="73" xfId="0" applyBorder="1" applyAlignment="1">
      <alignment/>
    </xf>
    <xf numFmtId="0" fontId="0" fillId="0" borderId="21" xfId="0" applyBorder="1" applyAlignment="1">
      <alignment/>
    </xf>
    <xf numFmtId="0" fontId="0" fillId="0" borderId="18" xfId="0" applyBorder="1" applyAlignment="1">
      <alignment/>
    </xf>
    <xf numFmtId="0" fontId="0" fillId="0" borderId="43" xfId="0" applyBorder="1" applyAlignment="1">
      <alignment horizontal="right"/>
    </xf>
    <xf numFmtId="0" fontId="0" fillId="0" borderId="29" xfId="0" applyBorder="1" applyAlignment="1">
      <alignment horizontal="right"/>
    </xf>
    <xf numFmtId="0" fontId="0" fillId="0" borderId="39" xfId="0" applyBorder="1" applyAlignment="1">
      <alignment/>
    </xf>
    <xf numFmtId="0" fontId="0" fillId="0" borderId="41" xfId="0" applyBorder="1" applyAlignment="1">
      <alignment/>
    </xf>
    <xf numFmtId="0" fontId="0" fillId="0" borderId="42" xfId="0" applyBorder="1" applyAlignment="1">
      <alignment/>
    </xf>
    <xf numFmtId="0" fontId="0" fillId="0" borderId="44" xfId="0" applyBorder="1" applyAlignment="1">
      <alignment/>
    </xf>
    <xf numFmtId="0" fontId="0" fillId="0" borderId="0" xfId="0" applyBorder="1" applyAlignment="1">
      <alignment vertical="top"/>
    </xf>
    <xf numFmtId="0" fontId="0" fillId="0" borderId="13" xfId="0" applyBorder="1" applyAlignment="1">
      <alignment horizontal="left"/>
    </xf>
    <xf numFmtId="0" fontId="0" fillId="0" borderId="21" xfId="0" applyBorder="1" applyAlignment="1">
      <alignment horizontal="left"/>
    </xf>
    <xf numFmtId="0" fontId="0" fillId="0" borderId="12" xfId="0" applyBorder="1" applyAlignment="1">
      <alignment horizontal="center"/>
    </xf>
    <xf numFmtId="0" fontId="0" fillId="0" borderId="15"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64" xfId="0"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horizontal="center"/>
    </xf>
    <xf numFmtId="0" fontId="0" fillId="0" borderId="66" xfId="0" applyBorder="1" applyAlignment="1">
      <alignment/>
    </xf>
    <xf numFmtId="0" fontId="0" fillId="0" borderId="78" xfId="0" applyBorder="1" applyAlignment="1">
      <alignment/>
    </xf>
    <xf numFmtId="0" fontId="0" fillId="0" borderId="20" xfId="0" applyBorder="1" applyAlignment="1">
      <alignment horizontal="center"/>
    </xf>
    <xf numFmtId="0" fontId="0" fillId="0" borderId="53" xfId="0" applyBorder="1" applyAlignment="1">
      <alignment vertical="center"/>
    </xf>
    <xf numFmtId="0" fontId="0" fillId="0" borderId="79" xfId="0" applyBorder="1" applyAlignment="1">
      <alignment/>
    </xf>
    <xf numFmtId="0" fontId="0" fillId="0" borderId="62" xfId="0" applyBorder="1" applyAlignment="1">
      <alignment/>
    </xf>
    <xf numFmtId="0" fontId="0" fillId="0" borderId="68" xfId="0" applyBorder="1" applyAlignment="1">
      <alignment/>
    </xf>
    <xf numFmtId="0" fontId="0" fillId="0" borderId="74" xfId="0" applyBorder="1" applyAlignment="1">
      <alignment/>
    </xf>
    <xf numFmtId="0" fontId="6" fillId="0" borderId="35" xfId="0" applyFont="1" applyBorder="1" applyAlignment="1">
      <alignment/>
    </xf>
    <xf numFmtId="0" fontId="1" fillId="0" borderId="72" xfId="0" applyFont="1" applyBorder="1" applyAlignment="1">
      <alignment/>
    </xf>
    <xf numFmtId="0" fontId="1" fillId="0" borderId="60" xfId="0" applyFont="1" applyBorder="1" applyAlignment="1">
      <alignment/>
    </xf>
    <xf numFmtId="0" fontId="1" fillId="0" borderId="80" xfId="0" applyFont="1" applyBorder="1" applyAlignment="1">
      <alignment/>
    </xf>
    <xf numFmtId="0" fontId="1" fillId="0" borderId="46" xfId="0" applyFont="1" applyBorder="1" applyAlignment="1">
      <alignment/>
    </xf>
    <xf numFmtId="0" fontId="0" fillId="0" borderId="69" xfId="0" applyBorder="1" applyAlignment="1">
      <alignment horizontal="right"/>
    </xf>
    <xf numFmtId="0" fontId="0" fillId="33" borderId="55" xfId="0" applyFill="1" applyBorder="1" applyAlignment="1">
      <alignment horizontal="center" vertical="center" wrapText="1"/>
    </xf>
    <xf numFmtId="0" fontId="0" fillId="0" borderId="81" xfId="0" applyBorder="1" applyAlignment="1">
      <alignment/>
    </xf>
    <xf numFmtId="0" fontId="2" fillId="0" borderId="0" xfId="0" applyFont="1" applyBorder="1" applyAlignment="1">
      <alignment horizontal="center"/>
    </xf>
    <xf numFmtId="0" fontId="0" fillId="0" borderId="0" xfId="0" applyBorder="1" applyAlignment="1">
      <alignment horizontal="right"/>
    </xf>
    <xf numFmtId="202" fontId="0" fillId="0" borderId="31" xfId="0" applyNumberFormat="1" applyBorder="1" applyAlignment="1">
      <alignment/>
    </xf>
    <xf numFmtId="201" fontId="0" fillId="0" borderId="0" xfId="0" applyNumberFormat="1" applyBorder="1" applyAlignment="1">
      <alignment/>
    </xf>
    <xf numFmtId="0" fontId="6" fillId="0" borderId="38" xfId="0" applyFont="1" applyBorder="1" applyAlignment="1">
      <alignment/>
    </xf>
    <xf numFmtId="0" fontId="6" fillId="0" borderId="0" xfId="0" applyFont="1" applyBorder="1" applyAlignment="1">
      <alignment/>
    </xf>
    <xf numFmtId="0" fontId="0" fillId="0" borderId="69" xfId="0" applyNumberFormat="1" applyBorder="1" applyAlignment="1">
      <alignment/>
    </xf>
    <xf numFmtId="0" fontId="0" fillId="0" borderId="37" xfId="0" applyNumberFormat="1" applyBorder="1" applyAlignment="1">
      <alignment/>
    </xf>
    <xf numFmtId="0" fontId="0" fillId="0" borderId="35" xfId="0" applyNumberFormat="1" applyBorder="1" applyAlignment="1">
      <alignment/>
    </xf>
    <xf numFmtId="0" fontId="0" fillId="0" borderId="36" xfId="0" applyNumberFormat="1" applyBorder="1" applyAlignment="1">
      <alignment/>
    </xf>
    <xf numFmtId="201" fontId="0" fillId="0" borderId="39" xfId="0" applyNumberFormat="1" applyBorder="1" applyAlignment="1">
      <alignment/>
    </xf>
    <xf numFmtId="0" fontId="0" fillId="0" borderId="31" xfId="0" applyNumberFormat="1" applyBorder="1" applyAlignment="1">
      <alignment/>
    </xf>
    <xf numFmtId="0" fontId="0" fillId="0" borderId="32" xfId="0" applyNumberFormat="1" applyBorder="1" applyAlignment="1">
      <alignment/>
    </xf>
    <xf numFmtId="201" fontId="0" fillId="0" borderId="41" xfId="0" applyNumberFormat="1" applyBorder="1" applyAlignment="1">
      <alignment/>
    </xf>
    <xf numFmtId="0" fontId="0" fillId="0" borderId="41" xfId="0" applyNumberFormat="1" applyBorder="1" applyAlignment="1">
      <alignment horizontal="center"/>
    </xf>
    <xf numFmtId="202" fontId="0" fillId="0" borderId="35" xfId="0" applyNumberFormat="1" applyBorder="1" applyAlignment="1">
      <alignment/>
    </xf>
    <xf numFmtId="202" fontId="0" fillId="0" borderId="36" xfId="0" applyNumberFormat="1" applyBorder="1" applyAlignment="1">
      <alignment/>
    </xf>
    <xf numFmtId="201" fontId="0" fillId="0" borderId="40" xfId="0" applyNumberFormat="1" applyBorder="1" applyAlignment="1">
      <alignment/>
    </xf>
    <xf numFmtId="202" fontId="0" fillId="0" borderId="0" xfId="0" applyNumberFormat="1" applyBorder="1" applyAlignment="1">
      <alignment/>
    </xf>
    <xf numFmtId="0" fontId="0" fillId="33" borderId="55" xfId="0" applyFill="1" applyBorder="1" applyAlignment="1">
      <alignment horizontal="center"/>
    </xf>
    <xf numFmtId="0" fontId="0" fillId="33" borderId="56" xfId="0" applyFill="1" applyBorder="1" applyAlignment="1">
      <alignment horizontal="center"/>
    </xf>
    <xf numFmtId="0" fontId="6" fillId="0" borderId="72" xfId="0" applyFont="1" applyBorder="1" applyAlignment="1">
      <alignment/>
    </xf>
    <xf numFmtId="0" fontId="0" fillId="0" borderId="80" xfId="0" applyBorder="1" applyAlignment="1">
      <alignment/>
    </xf>
    <xf numFmtId="0" fontId="0" fillId="0" borderId="55" xfId="0" applyBorder="1" applyAlignment="1">
      <alignment/>
    </xf>
    <xf numFmtId="0" fontId="0" fillId="0" borderId="56" xfId="0" applyBorder="1" applyAlignment="1">
      <alignment/>
    </xf>
    <xf numFmtId="0" fontId="0" fillId="0" borderId="72" xfId="0" applyBorder="1" applyAlignment="1">
      <alignment/>
    </xf>
    <xf numFmtId="201" fontId="0" fillId="0" borderId="31" xfId="0" applyNumberFormat="1" applyBorder="1" applyAlignment="1">
      <alignment/>
    </xf>
    <xf numFmtId="201" fontId="0" fillId="0" borderId="32" xfId="0" applyNumberFormat="1" applyBorder="1" applyAlignment="1">
      <alignment/>
    </xf>
    <xf numFmtId="0" fontId="0" fillId="0" borderId="31" xfId="0" applyNumberFormat="1" applyBorder="1" applyAlignment="1">
      <alignment horizontal="center"/>
    </xf>
    <xf numFmtId="0" fontId="0" fillId="0" borderId="0" xfId="0" applyNumberFormat="1" applyBorder="1" applyAlignment="1">
      <alignment horizontal="center"/>
    </xf>
    <xf numFmtId="0" fontId="0" fillId="0" borderId="32" xfId="0" applyNumberFormat="1" applyBorder="1" applyAlignment="1">
      <alignment horizontal="center"/>
    </xf>
    <xf numFmtId="201" fontId="0" fillId="0" borderId="35" xfId="0" applyNumberFormat="1" applyBorder="1" applyAlignment="1">
      <alignment/>
    </xf>
    <xf numFmtId="201" fontId="0" fillId="0" borderId="34" xfId="0" applyNumberFormat="1" applyBorder="1" applyAlignment="1">
      <alignment/>
    </xf>
    <xf numFmtId="201" fontId="0" fillId="0" borderId="36" xfId="0" applyNumberFormat="1" applyBorder="1" applyAlignment="1">
      <alignment/>
    </xf>
    <xf numFmtId="0" fontId="0" fillId="33" borderId="72" xfId="0" applyFill="1" applyBorder="1" applyAlignment="1">
      <alignment horizontal="center" vertical="center"/>
    </xf>
    <xf numFmtId="0" fontId="0" fillId="33" borderId="80" xfId="0" applyFill="1" applyBorder="1" applyAlignment="1">
      <alignment horizontal="center" vertical="center"/>
    </xf>
    <xf numFmtId="0" fontId="0" fillId="33" borderId="82" xfId="0" applyFill="1" applyBorder="1" applyAlignment="1">
      <alignment horizontal="center" vertical="center" wrapText="1"/>
    </xf>
    <xf numFmtId="0" fontId="0" fillId="33" borderId="82" xfId="0" applyFill="1" applyBorder="1" applyAlignment="1">
      <alignment horizontal="center" vertical="center"/>
    </xf>
    <xf numFmtId="0" fontId="0" fillId="0" borderId="38" xfId="0" applyNumberFormat="1" applyBorder="1" applyAlignment="1">
      <alignment/>
    </xf>
    <xf numFmtId="0" fontId="0" fillId="0" borderId="0" xfId="0" applyNumberFormat="1" applyBorder="1" applyAlignment="1">
      <alignment/>
    </xf>
    <xf numFmtId="0" fontId="0" fillId="0" borderId="34" xfId="0" applyNumberFormat="1" applyBorder="1" applyAlignment="1">
      <alignment/>
    </xf>
    <xf numFmtId="202" fontId="0" fillId="0" borderId="34" xfId="0" applyNumberFormat="1" applyBorder="1" applyAlignment="1">
      <alignment/>
    </xf>
    <xf numFmtId="0" fontId="0" fillId="0" borderId="83" xfId="0" applyBorder="1" applyAlignment="1">
      <alignment/>
    </xf>
    <xf numFmtId="0" fontId="1" fillId="0" borderId="30" xfId="0" applyFont="1" applyBorder="1" applyAlignment="1">
      <alignment/>
    </xf>
    <xf numFmtId="0" fontId="1" fillId="0" borderId="48" xfId="0" applyFont="1" applyBorder="1" applyAlignment="1">
      <alignment/>
    </xf>
    <xf numFmtId="0" fontId="1" fillId="0" borderId="48" xfId="0" applyFont="1" applyBorder="1" applyAlignment="1">
      <alignment horizontal="right"/>
    </xf>
    <xf numFmtId="0" fontId="1" fillId="0" borderId="43" xfId="0" applyFont="1" applyBorder="1" applyAlignment="1">
      <alignment/>
    </xf>
    <xf numFmtId="0" fontId="1" fillId="0" borderId="49" xfId="0" applyFont="1" applyBorder="1" applyAlignment="1">
      <alignment/>
    </xf>
    <xf numFmtId="0" fontId="1" fillId="0" borderId="24" xfId="0" applyFont="1" applyBorder="1" applyAlignment="1">
      <alignment/>
    </xf>
    <xf numFmtId="0" fontId="1" fillId="0" borderId="50" xfId="0" applyFont="1" applyBorder="1" applyAlignment="1">
      <alignment/>
    </xf>
    <xf numFmtId="0" fontId="1" fillId="0" borderId="25" xfId="0" applyFont="1" applyBorder="1" applyAlignment="1">
      <alignment/>
    </xf>
    <xf numFmtId="0" fontId="1" fillId="0" borderId="51" xfId="0" applyFont="1" applyBorder="1" applyAlignment="1">
      <alignment/>
    </xf>
    <xf numFmtId="0" fontId="1" fillId="0" borderId="17" xfId="0" applyFont="1" applyBorder="1" applyAlignment="1">
      <alignment/>
    </xf>
    <xf numFmtId="0" fontId="1" fillId="0" borderId="26" xfId="0" applyFont="1" applyBorder="1" applyAlignment="1">
      <alignment/>
    </xf>
    <xf numFmtId="0" fontId="1" fillId="0" borderId="52" xfId="0" applyFont="1" applyBorder="1" applyAlignment="1">
      <alignment/>
    </xf>
    <xf numFmtId="0" fontId="1" fillId="0" borderId="27" xfId="0" applyFont="1" applyBorder="1" applyAlignment="1">
      <alignment/>
    </xf>
    <xf numFmtId="0" fontId="1" fillId="0" borderId="19" xfId="0" applyFont="1" applyBorder="1" applyAlignment="1">
      <alignment/>
    </xf>
    <xf numFmtId="0" fontId="1" fillId="0" borderId="28" xfId="0" applyFont="1" applyBorder="1" applyAlignment="1">
      <alignment/>
    </xf>
    <xf numFmtId="0" fontId="1" fillId="0" borderId="53" xfId="0" applyFont="1" applyBorder="1" applyAlignment="1">
      <alignment/>
    </xf>
    <xf numFmtId="0" fontId="1" fillId="0" borderId="29" xfId="0" applyFont="1" applyBorder="1" applyAlignment="1">
      <alignment/>
    </xf>
    <xf numFmtId="0" fontId="1" fillId="0" borderId="22" xfId="0" applyFont="1" applyBorder="1" applyAlignment="1">
      <alignment/>
    </xf>
    <xf numFmtId="0" fontId="1" fillId="0" borderId="0" xfId="0" applyFont="1" applyBorder="1" applyAlignment="1">
      <alignment/>
    </xf>
    <xf numFmtId="0" fontId="1" fillId="33" borderId="54" xfId="0" applyFont="1" applyFill="1" applyBorder="1" applyAlignment="1">
      <alignment horizontal="center" vertical="center"/>
    </xf>
    <xf numFmtId="0" fontId="1" fillId="33" borderId="55" xfId="0" applyFont="1" applyFill="1" applyBorder="1" applyAlignment="1">
      <alignment horizontal="center" vertical="center"/>
    </xf>
    <xf numFmtId="0" fontId="1" fillId="33" borderId="56" xfId="0" applyFont="1" applyFill="1" applyBorder="1" applyAlignment="1">
      <alignment horizontal="center" vertical="center"/>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57" xfId="0" applyFont="1" applyBorder="1" applyAlignment="1">
      <alignment/>
    </xf>
    <xf numFmtId="0" fontId="1" fillId="0" borderId="58" xfId="0" applyFont="1" applyBorder="1" applyAlignment="1">
      <alignment/>
    </xf>
    <xf numFmtId="0" fontId="1" fillId="0" borderId="59" xfId="0" applyFont="1" applyBorder="1" applyAlignment="1">
      <alignment/>
    </xf>
    <xf numFmtId="0" fontId="1" fillId="0" borderId="0" xfId="0" applyFont="1" applyAlignment="1">
      <alignment/>
    </xf>
    <xf numFmtId="0" fontId="1" fillId="0" borderId="60" xfId="0" applyFont="1" applyBorder="1" applyAlignment="1">
      <alignment/>
    </xf>
    <xf numFmtId="0" fontId="1" fillId="0" borderId="47" xfId="0" applyFont="1" applyBorder="1" applyAlignment="1">
      <alignment/>
    </xf>
    <xf numFmtId="0" fontId="4" fillId="0" borderId="0" xfId="48" applyNumberFormat="1" applyFont="1" applyFill="1" applyBorder="1" applyAlignment="1">
      <alignment horizontal="center" vertical="center"/>
    </xf>
    <xf numFmtId="0" fontId="0" fillId="0" borderId="75" xfId="0" applyBorder="1" applyAlignment="1">
      <alignment horizontal="center"/>
    </xf>
    <xf numFmtId="0" fontId="0" fillId="0" borderId="77" xfId="0" applyBorder="1" applyAlignment="1">
      <alignment/>
    </xf>
    <xf numFmtId="0" fontId="0" fillId="0" borderId="20" xfId="0" applyBorder="1" applyAlignment="1">
      <alignment/>
    </xf>
    <xf numFmtId="0" fontId="0" fillId="0" borderId="72" xfId="0" applyBorder="1" applyAlignment="1">
      <alignment horizontal="left"/>
    </xf>
    <xf numFmtId="0" fontId="0" fillId="0" borderId="60" xfId="0" applyBorder="1" applyAlignment="1">
      <alignment horizontal="center"/>
    </xf>
    <xf numFmtId="0" fontId="0" fillId="0" borderId="46" xfId="0" applyBorder="1" applyAlignment="1">
      <alignment horizontal="center"/>
    </xf>
    <xf numFmtId="0" fontId="0" fillId="0" borderId="61" xfId="0" applyBorder="1" applyAlignment="1">
      <alignment/>
    </xf>
    <xf numFmtId="0" fontId="0" fillId="0" borderId="63" xfId="0"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0" xfId="0" applyFill="1" applyBorder="1" applyAlignment="1">
      <alignment horizontal="center" vertical="center"/>
    </xf>
    <xf numFmtId="0" fontId="0" fillId="0" borderId="0" xfId="0" applyFill="1" applyAlignment="1">
      <alignment/>
    </xf>
    <xf numFmtId="44" fontId="0" fillId="0" borderId="0" xfId="52" applyFont="1" applyFill="1" applyAlignment="1">
      <alignment/>
    </xf>
    <xf numFmtId="44" fontId="0" fillId="0" borderId="0" xfId="52" applyFont="1" applyFill="1" applyAlignment="1">
      <alignment/>
    </xf>
    <xf numFmtId="0" fontId="0" fillId="0" borderId="0" xfId="0" applyFill="1" applyAlignment="1">
      <alignment horizontal="center" vertical="center"/>
    </xf>
    <xf numFmtId="0" fontId="4" fillId="0" borderId="47" xfId="48" applyNumberFormat="1" applyFont="1" applyFill="1" applyBorder="1" applyAlignment="1">
      <alignment horizontal="center" vertical="center"/>
    </xf>
    <xf numFmtId="2" fontId="1" fillId="0" borderId="0" xfId="0" applyNumberFormat="1" applyFont="1" applyFill="1" applyBorder="1" applyAlignment="1">
      <alignment vertical="center"/>
    </xf>
    <xf numFmtId="2" fontId="1" fillId="0" borderId="47" xfId="0" applyNumberFormat="1" applyFont="1" applyFill="1" applyBorder="1" applyAlignment="1">
      <alignment vertical="center"/>
    </xf>
    <xf numFmtId="0" fontId="5" fillId="0" borderId="47" xfId="48" applyNumberFormat="1" applyFont="1" applyFill="1" applyBorder="1" applyAlignment="1">
      <alignment horizontal="justify" vertical="justify" wrapText="1"/>
    </xf>
    <xf numFmtId="0" fontId="1" fillId="0" borderId="47" xfId="0" applyFont="1" applyFill="1" applyBorder="1" applyAlignment="1">
      <alignment horizontal="justify" vertical="justify" wrapText="1"/>
    </xf>
    <xf numFmtId="2" fontId="5" fillId="0" borderId="47" xfId="0" applyNumberFormat="1" applyFont="1" applyFill="1" applyBorder="1" applyAlignment="1">
      <alignment vertical="center"/>
    </xf>
    <xf numFmtId="0" fontId="1" fillId="0" borderId="0" xfId="0" applyFont="1" applyFill="1" applyBorder="1" applyAlignment="1">
      <alignment horizontal="justify" vertical="justify" wrapText="1"/>
    </xf>
    <xf numFmtId="0" fontId="4" fillId="0" borderId="47" xfId="48" applyNumberFormat="1" applyFont="1" applyFill="1" applyBorder="1" applyAlignment="1">
      <alignment horizontal="center" vertical="center"/>
    </xf>
    <xf numFmtId="0" fontId="4" fillId="0" borderId="47" xfId="0" applyFont="1" applyFill="1" applyBorder="1" applyAlignment="1">
      <alignment horizontal="center" vertical="center"/>
    </xf>
    <xf numFmtId="0" fontId="3" fillId="0" borderId="0" xfId="0" applyFont="1" applyFill="1" applyAlignment="1">
      <alignment horizontal="center" vertical="center"/>
    </xf>
    <xf numFmtId="0" fontId="5" fillId="0" borderId="47"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0" xfId="0" applyFont="1" applyFill="1" applyBorder="1" applyAlignment="1">
      <alignment horizontal="center" vertical="center"/>
    </xf>
    <xf numFmtId="2" fontId="4" fillId="0" borderId="47" xfId="52" applyNumberFormat="1" applyFont="1" applyFill="1" applyBorder="1" applyAlignment="1">
      <alignment horizontal="center" vertical="center"/>
    </xf>
    <xf numFmtId="2" fontId="1" fillId="0" borderId="47" xfId="52" applyNumberFormat="1" applyFont="1" applyFill="1" applyBorder="1" applyAlignment="1">
      <alignment horizontal="center" vertical="center"/>
    </xf>
    <xf numFmtId="2" fontId="0" fillId="0" borderId="0" xfId="52" applyNumberFormat="1" applyFont="1" applyFill="1" applyAlignment="1">
      <alignment horizontal="center" vertical="center"/>
    </xf>
    <xf numFmtId="44" fontId="0" fillId="0" borderId="47" xfId="55" applyFont="1" applyFill="1" applyBorder="1" applyAlignment="1">
      <alignment horizontal="center" vertical="center"/>
    </xf>
    <xf numFmtId="0" fontId="5" fillId="0" borderId="47" xfId="0" applyFont="1" applyFill="1" applyBorder="1" applyAlignment="1">
      <alignment horizontal="justify" vertical="justify" wrapText="1"/>
    </xf>
    <xf numFmtId="0" fontId="58" fillId="0" borderId="47" xfId="0" applyFont="1" applyFill="1" applyBorder="1" applyAlignment="1">
      <alignment horizontal="justify" vertical="justify" wrapText="1"/>
    </xf>
    <xf numFmtId="0" fontId="4" fillId="0" borderId="47" xfId="48" applyNumberFormat="1" applyFont="1" applyFill="1" applyBorder="1" applyAlignment="1">
      <alignment horizontal="justify" vertical="justify" wrapText="1"/>
    </xf>
    <xf numFmtId="0" fontId="0" fillId="0" borderId="47" xfId="0" applyFill="1" applyBorder="1" applyAlignment="1">
      <alignment horizontal="center" vertical="center"/>
    </xf>
    <xf numFmtId="0" fontId="4" fillId="0" borderId="47" xfId="0" applyNumberFormat="1" applyFont="1" applyFill="1" applyBorder="1" applyAlignment="1" applyProtection="1">
      <alignment horizontal="justify" vertical="justify" wrapText="1"/>
      <protection/>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justify" vertical="justify" wrapText="1"/>
      <protection/>
    </xf>
    <xf numFmtId="204" fontId="1" fillId="0" borderId="0" xfId="0" applyNumberFormat="1" applyFont="1" applyFill="1" applyBorder="1" applyAlignment="1" applyProtection="1">
      <alignment horizontal="center" vertical="center"/>
      <protection/>
    </xf>
    <xf numFmtId="2" fontId="0" fillId="0" borderId="0" xfId="52" applyNumberFormat="1" applyFont="1" applyFill="1" applyBorder="1" applyAlignment="1">
      <alignment horizontal="center" vertical="center"/>
    </xf>
    <xf numFmtId="44" fontId="0" fillId="0" borderId="0" xfId="52" applyFont="1" applyFill="1" applyBorder="1" applyAlignment="1">
      <alignment/>
    </xf>
    <xf numFmtId="0" fontId="0" fillId="0" borderId="0" xfId="0" applyFill="1" applyBorder="1" applyAlignment="1">
      <alignment/>
    </xf>
    <xf numFmtId="0" fontId="5" fillId="0" borderId="0" xfId="0" applyFont="1" applyFill="1" applyBorder="1" applyAlignment="1">
      <alignment horizontal="center" vertical="center"/>
    </xf>
    <xf numFmtId="0" fontId="5" fillId="0" borderId="0" xfId="0" applyNumberFormat="1" applyFont="1" applyFill="1" applyBorder="1" applyAlignment="1" applyProtection="1">
      <alignment horizontal="justify" vertical="center" wrapText="1"/>
      <protection/>
    </xf>
    <xf numFmtId="0" fontId="5"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protection/>
    </xf>
    <xf numFmtId="0" fontId="5" fillId="0" borderId="0" xfId="60" applyFont="1" applyFill="1" applyBorder="1" applyAlignment="1">
      <alignment vertical="justify"/>
      <protection/>
    </xf>
    <xf numFmtId="4" fontId="1" fillId="0" borderId="0" xfId="60" applyNumberFormat="1" applyFont="1" applyFill="1" applyBorder="1" applyAlignment="1">
      <alignment vertical="center"/>
      <protection/>
    </xf>
    <xf numFmtId="0" fontId="3" fillId="0" borderId="0" xfId="0" applyFont="1" applyFill="1" applyBorder="1" applyAlignment="1">
      <alignment horizontal="center" vertical="center"/>
    </xf>
    <xf numFmtId="2" fontId="0" fillId="0" borderId="0" xfId="52" applyNumberFormat="1" applyFont="1" applyFill="1" applyBorder="1" applyAlignment="1">
      <alignment horizontal="center" vertical="center"/>
    </xf>
    <xf numFmtId="0" fontId="5" fillId="0" borderId="0" xfId="0" applyFont="1" applyFill="1" applyBorder="1" applyAlignment="1">
      <alignment horizontal="left" vertical="center"/>
    </xf>
    <xf numFmtId="0" fontId="0" fillId="0" borderId="72" xfId="0" applyFill="1" applyBorder="1" applyAlignment="1">
      <alignment horizontal="center" vertical="center"/>
    </xf>
    <xf numFmtId="44" fontId="0" fillId="0" borderId="47" xfId="55" applyFont="1" applyFill="1" applyBorder="1" applyAlignment="1">
      <alignment horizontal="center" vertical="center"/>
    </xf>
    <xf numFmtId="2" fontId="0" fillId="0" borderId="47" xfId="55" applyNumberFormat="1" applyFont="1" applyFill="1" applyBorder="1" applyAlignment="1">
      <alignment horizontal="center" vertical="center"/>
    </xf>
    <xf numFmtId="0" fontId="4" fillId="0" borderId="47" xfId="0" applyFont="1" applyFill="1" applyBorder="1" applyAlignment="1">
      <alignment vertical="center"/>
    </xf>
    <xf numFmtId="0" fontId="3" fillId="0" borderId="47" xfId="0" applyFont="1" applyFill="1" applyBorder="1" applyAlignment="1">
      <alignment/>
    </xf>
    <xf numFmtId="2" fontId="3" fillId="0" borderId="47" xfId="0" applyNumberFormat="1" applyFont="1" applyFill="1" applyBorder="1" applyAlignment="1">
      <alignment/>
    </xf>
    <xf numFmtId="0" fontId="14" fillId="0" borderId="47" xfId="0" applyFont="1" applyFill="1" applyBorder="1" applyAlignment="1">
      <alignment horizontal="left" vertical="center"/>
    </xf>
    <xf numFmtId="0" fontId="14" fillId="0" borderId="47" xfId="0" applyFont="1" applyFill="1" applyBorder="1" applyAlignment="1">
      <alignment horizontal="justify" vertical="justify"/>
    </xf>
    <xf numFmtId="0" fontId="14" fillId="0" borderId="47" xfId="0" applyFont="1" applyFill="1" applyBorder="1" applyAlignment="1">
      <alignment horizontal="center" vertical="center"/>
    </xf>
    <xf numFmtId="0" fontId="0" fillId="0" borderId="47" xfId="0" applyFill="1" applyBorder="1" applyAlignment="1">
      <alignment/>
    </xf>
    <xf numFmtId="0" fontId="4" fillId="0" borderId="47" xfId="0" applyFont="1" applyFill="1" applyBorder="1" applyAlignment="1">
      <alignment horizontal="justify" vertical="justify"/>
    </xf>
    <xf numFmtId="0" fontId="4" fillId="0" borderId="47" xfId="0" applyFont="1" applyFill="1" applyBorder="1" applyAlignment="1">
      <alignment/>
    </xf>
    <xf numFmtId="0" fontId="14" fillId="0" borderId="47" xfId="0" applyFont="1" applyFill="1" applyBorder="1" applyAlignment="1">
      <alignment horizontal="justify" vertical="justify" wrapText="1"/>
    </xf>
    <xf numFmtId="0" fontId="3" fillId="0" borderId="47" xfId="0" applyFont="1" applyFill="1" applyBorder="1" applyAlignment="1">
      <alignment vertical="center"/>
    </xf>
    <xf numFmtId="0" fontId="59" fillId="0" borderId="47" xfId="0" applyFont="1" applyFill="1" applyBorder="1" applyAlignment="1">
      <alignment vertical="center" wrapText="1"/>
    </xf>
    <xf numFmtId="0" fontId="4" fillId="0" borderId="47" xfId="0" applyFont="1" applyFill="1" applyBorder="1" applyAlignment="1">
      <alignment horizontal="right" vertical="center"/>
    </xf>
    <xf numFmtId="0" fontId="4" fillId="0" borderId="47" xfId="0" applyFont="1" applyFill="1" applyBorder="1" applyAlignment="1">
      <alignment horizontal="right"/>
    </xf>
    <xf numFmtId="43" fontId="13" fillId="0" borderId="47" xfId="48" applyNumberFormat="1" applyFont="1" applyFill="1" applyBorder="1" applyAlignment="1">
      <alignment horizontal="justify" vertical="top" wrapText="1"/>
    </xf>
    <xf numFmtId="0" fontId="4" fillId="0" borderId="39" xfId="0" applyFont="1" applyFill="1" applyBorder="1" applyAlignment="1">
      <alignment vertical="center"/>
    </xf>
    <xf numFmtId="0" fontId="3" fillId="0" borderId="39" xfId="0" applyFont="1" applyFill="1" applyBorder="1" applyAlignment="1">
      <alignment/>
    </xf>
    <xf numFmtId="2" fontId="3" fillId="0" borderId="39" xfId="0" applyNumberFormat="1" applyFont="1" applyFill="1" applyBorder="1" applyAlignment="1">
      <alignment/>
    </xf>
    <xf numFmtId="0" fontId="0" fillId="0" borderId="39" xfId="0" applyFont="1" applyFill="1" applyBorder="1" applyAlignment="1">
      <alignment horizontal="center" vertical="center"/>
    </xf>
    <xf numFmtId="44" fontId="60" fillId="0" borderId="39" xfId="55" applyFont="1" applyFill="1" applyBorder="1" applyAlignment="1">
      <alignment horizontal="center" vertical="center"/>
    </xf>
    <xf numFmtId="2" fontId="1" fillId="0" borderId="39" xfId="52" applyNumberFormat="1" applyFont="1" applyFill="1" applyBorder="1" applyAlignment="1">
      <alignment horizontal="center" vertical="center"/>
    </xf>
    <xf numFmtId="0" fontId="4" fillId="0" borderId="0" xfId="0" applyFont="1" applyFill="1" applyBorder="1" applyAlignment="1">
      <alignment vertical="center"/>
    </xf>
    <xf numFmtId="0" fontId="14" fillId="0" borderId="0" xfId="0" applyFont="1" applyFill="1" applyBorder="1" applyAlignment="1">
      <alignment horizontal="left" vertical="center"/>
    </xf>
    <xf numFmtId="0" fontId="4" fillId="0" borderId="0" xfId="0" applyFont="1" applyFill="1" applyBorder="1" applyAlignment="1">
      <alignment horizontal="justify" vertical="justify"/>
    </xf>
    <xf numFmtId="0" fontId="4" fillId="0" borderId="0" xfId="0" applyFont="1" applyFill="1" applyBorder="1" applyAlignment="1">
      <alignment/>
    </xf>
    <xf numFmtId="2" fontId="4" fillId="0" borderId="0" xfId="0" applyNumberFormat="1" applyFont="1" applyFill="1" applyBorder="1" applyAlignment="1">
      <alignment/>
    </xf>
    <xf numFmtId="0" fontId="4" fillId="0" borderId="0" xfId="0" applyFont="1" applyFill="1" applyBorder="1" applyAlignment="1">
      <alignment horizontal="right" vertical="center"/>
    </xf>
    <xf numFmtId="2" fontId="4" fillId="0" borderId="0" xfId="0" applyNumberFormat="1" applyFont="1" applyFill="1" applyBorder="1" applyAlignment="1">
      <alignment horizontal="right"/>
    </xf>
    <xf numFmtId="0" fontId="4" fillId="0" borderId="0" xfId="0" applyFont="1" applyFill="1" applyBorder="1" applyAlignment="1">
      <alignment horizontal="right"/>
    </xf>
    <xf numFmtId="4" fontId="3" fillId="0" borderId="47" xfId="0" applyNumberFormat="1" applyFont="1" applyFill="1" applyBorder="1" applyAlignment="1">
      <alignment/>
    </xf>
    <xf numFmtId="44" fontId="1" fillId="0" borderId="46" xfId="0" applyNumberFormat="1" applyFont="1" applyFill="1" applyBorder="1" applyAlignment="1">
      <alignment horizontal="center" vertical="center"/>
    </xf>
    <xf numFmtId="4" fontId="14" fillId="0" borderId="72" xfId="0" applyNumberFormat="1" applyFont="1" applyFill="1" applyBorder="1" applyAlignment="1">
      <alignment horizontal="center" vertical="center"/>
    </xf>
    <xf numFmtId="44" fontId="14" fillId="0" borderId="47" xfId="0" applyNumberFormat="1" applyFont="1" applyFill="1" applyBorder="1" applyAlignment="1">
      <alignment horizontal="center" vertical="center"/>
    </xf>
    <xf numFmtId="4" fontId="4" fillId="0" borderId="47" xfId="0" applyNumberFormat="1" applyFont="1" applyFill="1" applyBorder="1" applyAlignment="1">
      <alignment/>
    </xf>
    <xf numFmtId="44" fontId="5" fillId="0" borderId="47" xfId="55" applyFont="1" applyFill="1" applyBorder="1" applyAlignment="1">
      <alignment horizontal="center" vertical="center"/>
    </xf>
    <xf numFmtId="4" fontId="14" fillId="0" borderId="47" xfId="0" applyNumberFormat="1" applyFont="1" applyFill="1" applyBorder="1" applyAlignment="1">
      <alignment horizontal="center" vertical="center"/>
    </xf>
    <xf numFmtId="4" fontId="3" fillId="0" borderId="72" xfId="0" applyNumberFormat="1" applyFont="1" applyFill="1" applyBorder="1" applyAlignment="1">
      <alignment horizontal="center"/>
    </xf>
    <xf numFmtId="0" fontId="61" fillId="0" borderId="47" xfId="0" applyFont="1" applyFill="1" applyBorder="1" applyAlignment="1">
      <alignment vertical="center" wrapText="1"/>
    </xf>
    <xf numFmtId="0" fontId="14" fillId="0" borderId="47" xfId="0" applyFont="1" applyFill="1" applyBorder="1" applyAlignment="1">
      <alignment horizontal="left" vertical="center" wrapText="1"/>
    </xf>
    <xf numFmtId="204" fontId="1" fillId="0" borderId="16" xfId="62" applyNumberFormat="1" applyFont="1" applyFill="1" applyBorder="1" applyAlignment="1">
      <alignment horizontal="justify" vertical="top"/>
      <protection/>
    </xf>
    <xf numFmtId="0" fontId="62" fillId="0" borderId="16" xfId="0" applyFont="1" applyFill="1" applyBorder="1" applyAlignment="1">
      <alignment horizontal="center" vertical="center"/>
    </xf>
    <xf numFmtId="44" fontId="14" fillId="0" borderId="46" xfId="0" applyNumberFormat="1" applyFont="1" applyFill="1" applyBorder="1" applyAlignment="1">
      <alignment horizontal="center" vertical="center"/>
    </xf>
    <xf numFmtId="44" fontId="5" fillId="0" borderId="46" xfId="55" applyFont="1" applyFill="1" applyBorder="1" applyAlignment="1">
      <alignment horizontal="center" vertical="center"/>
    </xf>
    <xf numFmtId="4" fontId="4" fillId="0" borderId="47" xfId="0" applyNumberFormat="1" applyFont="1" applyFill="1" applyBorder="1" applyAlignment="1">
      <alignment horizontal="right"/>
    </xf>
    <xf numFmtId="0" fontId="4" fillId="0" borderId="47" xfId="0" applyFont="1" applyFill="1" applyBorder="1" applyAlignment="1">
      <alignment horizontal="right" vertical="justify"/>
    </xf>
    <xf numFmtId="0" fontId="4" fillId="0" borderId="72" xfId="0" applyFont="1" applyFill="1" applyBorder="1" applyAlignment="1">
      <alignment/>
    </xf>
    <xf numFmtId="0" fontId="4" fillId="0" borderId="60" xfId="0" applyFont="1" applyFill="1" applyBorder="1" applyAlignment="1">
      <alignment/>
    </xf>
    <xf numFmtId="0" fontId="4" fillId="0" borderId="46" xfId="0" applyFont="1" applyFill="1" applyBorder="1" applyAlignment="1">
      <alignment/>
    </xf>
    <xf numFmtId="0" fontId="4" fillId="0" borderId="60" xfId="0" applyFont="1" applyFill="1" applyBorder="1" applyAlignment="1">
      <alignment wrapText="1"/>
    </xf>
    <xf numFmtId="0" fontId="4" fillId="0" borderId="46" xfId="0" applyFont="1" applyFill="1" applyBorder="1" applyAlignment="1">
      <alignment wrapText="1"/>
    </xf>
    <xf numFmtId="0" fontId="4" fillId="0" borderId="47" xfId="0" applyFont="1" applyFill="1" applyBorder="1" applyAlignment="1">
      <alignment horizontal="left"/>
    </xf>
    <xf numFmtId="0" fontId="4" fillId="0" borderId="72" xfId="0" applyFont="1" applyFill="1" applyBorder="1" applyAlignment="1">
      <alignment horizontal="left"/>
    </xf>
    <xf numFmtId="0" fontId="0" fillId="0" borderId="79" xfId="0" applyBorder="1" applyAlignment="1">
      <alignment horizontal="center" vertical="center" wrapText="1"/>
    </xf>
    <xf numFmtId="0" fontId="0" fillId="0" borderId="74" xfId="0" applyBorder="1" applyAlignment="1">
      <alignment horizontal="center" vertical="center"/>
    </xf>
    <xf numFmtId="0" fontId="0" fillId="0" borderId="81" xfId="0" applyBorder="1" applyAlignment="1">
      <alignment horizontal="center" vertical="center" wrapText="1"/>
    </xf>
    <xf numFmtId="0" fontId="0" fillId="0" borderId="75" xfId="0" applyBorder="1" applyAlignment="1">
      <alignment horizontal="center" vertical="center"/>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62" xfId="0" applyBorder="1" applyAlignment="1">
      <alignment horizontal="center" vertical="center" wrapText="1"/>
    </xf>
    <xf numFmtId="0" fontId="0" fillId="0" borderId="64" xfId="0" applyBorder="1" applyAlignment="1">
      <alignment horizontal="center" vertical="center"/>
    </xf>
    <xf numFmtId="0" fontId="0" fillId="0" borderId="0" xfId="0"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wrapText="1"/>
    </xf>
    <xf numFmtId="0" fontId="0" fillId="0" borderId="78" xfId="0" applyBorder="1" applyAlignment="1">
      <alignment horizontal="center"/>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6" xfId="0" applyBorder="1" applyAlignment="1">
      <alignment horizontal="center" vertical="center"/>
    </xf>
    <xf numFmtId="0" fontId="0" fillId="0" borderId="0" xfId="0" applyAlignment="1">
      <alignment horizontal="justify" vertical="center"/>
    </xf>
    <xf numFmtId="0" fontId="0" fillId="0" borderId="79" xfId="0" applyBorder="1" applyAlignment="1">
      <alignment horizontal="center" vertical="center"/>
    </xf>
    <xf numFmtId="0" fontId="0" fillId="0" borderId="49" xfId="0" applyBorder="1" applyAlignment="1">
      <alignment horizontal="center" vertical="center" wrapText="1"/>
    </xf>
    <xf numFmtId="0" fontId="0" fillId="0" borderId="59" xfId="0" applyBorder="1" applyAlignment="1">
      <alignment horizontal="center" vertical="center"/>
    </xf>
    <xf numFmtId="0" fontId="2" fillId="0" borderId="0" xfId="0" applyFont="1" applyAlignment="1">
      <alignment horizontal="center"/>
    </xf>
    <xf numFmtId="0" fontId="3" fillId="0" borderId="31" xfId="0" applyFont="1" applyBorder="1" applyAlignment="1">
      <alignment horizontal="center" vertical="center" wrapText="1"/>
    </xf>
    <xf numFmtId="0" fontId="3" fillId="0" borderId="64" xfId="0" applyFont="1" applyBorder="1" applyAlignment="1">
      <alignment horizontal="center" vertical="center" wrapText="1"/>
    </xf>
    <xf numFmtId="0" fontId="8" fillId="0" borderId="35" xfId="0" applyFont="1" applyBorder="1" applyAlignment="1">
      <alignment horizontal="center"/>
    </xf>
    <xf numFmtId="0" fontId="8" fillId="0" borderId="68" xfId="0" applyFont="1" applyBorder="1" applyAlignment="1">
      <alignment horizontal="center"/>
    </xf>
    <xf numFmtId="0" fontId="4" fillId="0" borderId="83"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0" xfId="0" applyFont="1" applyBorder="1" applyAlignment="1">
      <alignment horizontal="center" vertical="center" wrapText="1"/>
    </xf>
    <xf numFmtId="49" fontId="8" fillId="0" borderId="19" xfId="0" applyNumberFormat="1" applyFont="1" applyBorder="1" applyAlignment="1">
      <alignment horizontal="center"/>
    </xf>
    <xf numFmtId="49" fontId="8" fillId="0" borderId="76" xfId="0" applyNumberFormat="1" applyFont="1" applyBorder="1" applyAlignment="1">
      <alignment horizontal="center"/>
    </xf>
    <xf numFmtId="0" fontId="2" fillId="0" borderId="72" xfId="0" applyFont="1" applyBorder="1" applyAlignment="1">
      <alignment horizontal="center"/>
    </xf>
    <xf numFmtId="0" fontId="2" fillId="0" borderId="60" xfId="0" applyFont="1" applyBorder="1" applyAlignment="1">
      <alignment horizontal="center"/>
    </xf>
    <xf numFmtId="0" fontId="2" fillId="0" borderId="46" xfId="0" applyFont="1" applyBorder="1" applyAlignment="1">
      <alignment horizont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1" xfId="0" applyFont="1" applyBorder="1" applyAlignment="1">
      <alignment horizontal="center"/>
    </xf>
    <xf numFmtId="0" fontId="8" fillId="0" borderId="32" xfId="0" applyFont="1" applyBorder="1" applyAlignment="1">
      <alignment horizontal="center"/>
    </xf>
    <xf numFmtId="0" fontId="8" fillId="0" borderId="39" xfId="0" applyFont="1" applyBorder="1" applyAlignment="1">
      <alignment horizontal="center" vertical="center" wrapText="1"/>
    </xf>
    <xf numFmtId="0" fontId="8" fillId="0" borderId="41" xfId="0" applyFont="1" applyBorder="1" applyAlignment="1">
      <alignment horizontal="center" vertical="center"/>
    </xf>
    <xf numFmtId="0" fontId="8" fillId="0" borderId="40" xfId="0" applyFont="1" applyBorder="1" applyAlignment="1">
      <alignment horizontal="center" vertical="center"/>
    </xf>
    <xf numFmtId="0" fontId="8" fillId="0" borderId="39" xfId="0" applyFont="1" applyBorder="1" applyAlignment="1">
      <alignment horizontal="center" vertical="center"/>
    </xf>
    <xf numFmtId="0" fontId="3" fillId="0" borderId="0" xfId="0" applyFont="1" applyAlignment="1">
      <alignment horizontal="center"/>
    </xf>
    <xf numFmtId="0" fontId="8" fillId="0" borderId="69" xfId="0" applyFont="1" applyBorder="1" applyAlignment="1">
      <alignment horizontal="center" vertical="center"/>
    </xf>
    <xf numFmtId="0" fontId="8" fillId="0" borderId="37"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72" xfId="0" applyFont="1" applyBorder="1" applyAlignment="1">
      <alignment horizontal="center"/>
    </xf>
    <xf numFmtId="0" fontId="8" fillId="0" borderId="60" xfId="0" applyFont="1" applyBorder="1" applyAlignment="1">
      <alignment horizontal="center"/>
    </xf>
    <xf numFmtId="0" fontId="8" fillId="0" borderId="46" xfId="0" applyFont="1" applyBorder="1" applyAlignment="1">
      <alignment horizontal="center"/>
    </xf>
    <xf numFmtId="0" fontId="3" fillId="0" borderId="28" xfId="0" applyFont="1" applyBorder="1" applyAlignment="1">
      <alignment horizontal="center"/>
    </xf>
    <xf numFmtId="0" fontId="3" fillId="0" borderId="53" xfId="0" applyFont="1" applyBorder="1" applyAlignment="1">
      <alignment horizontal="center"/>
    </xf>
    <xf numFmtId="0" fontId="3" fillId="0" borderId="29" xfId="0" applyFont="1" applyBorder="1" applyAlignment="1">
      <alignment horizontal="center"/>
    </xf>
    <xf numFmtId="0" fontId="7" fillId="0" borderId="0" xfId="0" applyFont="1" applyAlignment="1">
      <alignment horizontal="center"/>
    </xf>
    <xf numFmtId="0" fontId="3" fillId="0" borderId="30" xfId="0" applyFont="1" applyFill="1" applyBorder="1" applyAlignment="1">
      <alignment horizontal="center"/>
    </xf>
    <xf numFmtId="0" fontId="3" fillId="0" borderId="43" xfId="0" applyFont="1" applyFill="1" applyBorder="1" applyAlignment="1">
      <alignment horizontal="center"/>
    </xf>
    <xf numFmtId="2" fontId="6" fillId="0" borderId="0" xfId="0" applyNumberFormat="1" applyFont="1" applyBorder="1" applyAlignment="1">
      <alignment horizontal="center" vertical="center"/>
    </xf>
    <xf numFmtId="0" fontId="6" fillId="0" borderId="32" xfId="0" applyFont="1" applyBorder="1" applyAlignment="1">
      <alignment horizontal="center" vertical="center"/>
    </xf>
    <xf numFmtId="0" fontId="0" fillId="0" borderId="0" xfId="0" applyBorder="1" applyAlignment="1">
      <alignment horizontal="left" vertical="center"/>
    </xf>
    <xf numFmtId="0" fontId="3" fillId="33" borderId="30" xfId="0" applyFont="1" applyFill="1" applyBorder="1" applyAlignment="1">
      <alignment horizontal="left"/>
    </xf>
    <xf numFmtId="0" fontId="3" fillId="33" borderId="48" xfId="0" applyFont="1" applyFill="1" applyBorder="1" applyAlignment="1">
      <alignment horizontal="left"/>
    </xf>
    <xf numFmtId="0" fontId="3" fillId="33" borderId="23" xfId="0" applyFont="1" applyFill="1" applyBorder="1" applyAlignment="1">
      <alignment horizontal="left"/>
    </xf>
    <xf numFmtId="0" fontId="3" fillId="33" borderId="69" xfId="0" applyFont="1" applyFill="1" applyBorder="1" applyAlignment="1">
      <alignment horizontal="justify" vertical="top"/>
    </xf>
    <xf numFmtId="0" fontId="3" fillId="33" borderId="38" xfId="0" applyFont="1" applyFill="1" applyBorder="1" applyAlignment="1">
      <alignment horizontal="justify" vertical="top"/>
    </xf>
    <xf numFmtId="0" fontId="3" fillId="33" borderId="37" xfId="0" applyFont="1" applyFill="1" applyBorder="1" applyAlignment="1">
      <alignment horizontal="justify" vertical="top"/>
    </xf>
    <xf numFmtId="0" fontId="3" fillId="33" borderId="33" xfId="0" applyFont="1" applyFill="1" applyBorder="1" applyAlignment="1">
      <alignment horizontal="justify" vertical="top"/>
    </xf>
    <xf numFmtId="0" fontId="3" fillId="33" borderId="65" xfId="0" applyFont="1" applyFill="1" applyBorder="1" applyAlignment="1">
      <alignment horizontal="justify" vertical="top"/>
    </xf>
    <xf numFmtId="0" fontId="3" fillId="33" borderId="71" xfId="0" applyFont="1" applyFill="1" applyBorder="1" applyAlignment="1">
      <alignment horizontal="justify" vertical="top"/>
    </xf>
    <xf numFmtId="0" fontId="4" fillId="0" borderId="30" xfId="0" applyFont="1" applyBorder="1" applyAlignment="1">
      <alignment horizontal="center"/>
    </xf>
    <xf numFmtId="0" fontId="4" fillId="0" borderId="23" xfId="0" applyFont="1" applyBorder="1" applyAlignment="1">
      <alignment horizontal="center"/>
    </xf>
    <xf numFmtId="0" fontId="4" fillId="0" borderId="28" xfId="0" applyFont="1" applyBorder="1" applyAlignment="1">
      <alignment horizontal="center"/>
    </xf>
    <xf numFmtId="0" fontId="4" fillId="0" borderId="84" xfId="0" applyFont="1" applyBorder="1" applyAlignment="1">
      <alignment horizontal="center"/>
    </xf>
    <xf numFmtId="0" fontId="0" fillId="0" borderId="0" xfId="0" applyBorder="1" applyAlignment="1">
      <alignment horizontal="center" vertical="center"/>
    </xf>
    <xf numFmtId="0" fontId="3" fillId="0" borderId="41" xfId="0" applyFont="1" applyBorder="1" applyAlignment="1">
      <alignment horizontal="center" vertical="center" wrapText="1"/>
    </xf>
    <xf numFmtId="0" fontId="0" fillId="0" borderId="41" xfId="0" applyBorder="1" applyAlignment="1">
      <alignment horizontal="center" vertical="center"/>
    </xf>
    <xf numFmtId="0" fontId="3" fillId="0" borderId="41" xfId="0" applyFont="1" applyBorder="1" applyAlignment="1">
      <alignment horizontal="center" vertical="center"/>
    </xf>
    <xf numFmtId="0" fontId="2" fillId="0" borderId="0" xfId="0" applyFont="1" applyBorder="1" applyAlignment="1">
      <alignment horizontal="center"/>
    </xf>
    <xf numFmtId="0" fontId="0" fillId="33" borderId="72" xfId="0" applyFill="1" applyBorder="1" applyAlignment="1">
      <alignment horizontal="center"/>
    </xf>
    <xf numFmtId="0" fontId="0" fillId="33" borderId="80" xfId="0" applyFill="1" applyBorder="1" applyAlignment="1">
      <alignment horizontal="center"/>
    </xf>
    <xf numFmtId="0" fontId="0" fillId="33" borderId="72" xfId="0" applyFill="1" applyBorder="1" applyAlignment="1">
      <alignment horizontal="center" vertical="center"/>
    </xf>
    <xf numFmtId="0" fontId="0" fillId="33" borderId="80" xfId="0" applyFill="1" applyBorder="1" applyAlignment="1">
      <alignment horizontal="center" vertical="center"/>
    </xf>
    <xf numFmtId="0" fontId="0" fillId="0" borderId="31" xfId="0" applyNumberFormat="1" applyBorder="1" applyAlignment="1">
      <alignment horizontal="center"/>
    </xf>
    <xf numFmtId="0" fontId="0" fillId="0" borderId="0" xfId="0" applyNumberFormat="1" applyBorder="1" applyAlignment="1">
      <alignment horizontal="center"/>
    </xf>
    <xf numFmtId="0" fontId="0" fillId="0" borderId="32" xfId="0" applyNumberFormat="1" applyBorder="1" applyAlignment="1">
      <alignment horizontal="center"/>
    </xf>
    <xf numFmtId="0" fontId="2" fillId="0" borderId="72" xfId="0" applyFont="1" applyBorder="1" applyAlignment="1">
      <alignment horizontal="center" vertical="center"/>
    </xf>
    <xf numFmtId="0" fontId="2" fillId="0" borderId="60" xfId="0" applyFont="1" applyBorder="1" applyAlignment="1">
      <alignment horizontal="center" vertical="center"/>
    </xf>
    <xf numFmtId="0" fontId="2" fillId="0" borderId="46" xfId="0" applyFont="1" applyBorder="1" applyAlignment="1">
      <alignment horizontal="center" vertical="center"/>
    </xf>
    <xf numFmtId="0" fontId="0" fillId="0" borderId="69"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72" xfId="0" applyBorder="1" applyAlignment="1">
      <alignment horizontal="center" vertical="center"/>
    </xf>
    <xf numFmtId="0" fontId="0" fillId="0" borderId="60" xfId="0" applyBorder="1" applyAlignment="1">
      <alignment horizontal="center" vertical="center"/>
    </xf>
    <xf numFmtId="0" fontId="0" fillId="0" borderId="46" xfId="0" applyBorder="1" applyAlignment="1">
      <alignment horizontal="center" vertical="center"/>
    </xf>
    <xf numFmtId="0" fontId="0" fillId="0" borderId="85" xfId="0" applyBorder="1" applyAlignment="1">
      <alignment horizontal="center"/>
    </xf>
    <xf numFmtId="0" fontId="0" fillId="0" borderId="65" xfId="0" applyBorder="1" applyAlignment="1">
      <alignment horizontal="center"/>
    </xf>
    <xf numFmtId="0" fontId="0" fillId="0" borderId="63" xfId="0" applyBorder="1" applyAlignment="1">
      <alignment horizontal="center"/>
    </xf>
    <xf numFmtId="0" fontId="0" fillId="0" borderId="0" xfId="0" applyBorder="1" applyAlignment="1">
      <alignment horizontal="center"/>
    </xf>
    <xf numFmtId="0" fontId="0" fillId="0" borderId="72" xfId="0" applyBorder="1" applyAlignment="1">
      <alignment horizontal="center" vertical="center" wrapText="1"/>
    </xf>
    <xf numFmtId="0" fontId="0" fillId="0" borderId="46" xfId="0" applyBorder="1" applyAlignment="1">
      <alignment horizontal="center" vertical="center" wrapText="1"/>
    </xf>
    <xf numFmtId="0" fontId="6" fillId="0" borderId="72"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46" xfId="0" applyFont="1" applyBorder="1" applyAlignment="1">
      <alignment horizontal="center" vertical="center" wrapText="1"/>
    </xf>
    <xf numFmtId="10" fontId="2" fillId="0" borderId="31" xfId="64" applyNumberFormat="1" applyFont="1" applyBorder="1" applyAlignment="1">
      <alignment horizontal="center" vertical="center" wrapText="1"/>
    </xf>
    <xf numFmtId="10" fontId="2" fillId="0" borderId="0" xfId="64" applyNumberFormat="1" applyFont="1" applyBorder="1" applyAlignment="1">
      <alignment horizontal="center" vertical="center" wrapText="1"/>
    </xf>
    <xf numFmtId="0" fontId="5" fillId="0" borderId="0" xfId="60" applyFont="1" applyFill="1" applyBorder="1" applyAlignment="1">
      <alignment horizontal="right" vertical="center" wrapText="1"/>
      <protection/>
    </xf>
    <xf numFmtId="0" fontId="0" fillId="0" borderId="32" xfId="0" applyFill="1" applyBorder="1" applyAlignment="1">
      <alignment horizontal="center" vertical="center"/>
    </xf>
    <xf numFmtId="0" fontId="0" fillId="0" borderId="34" xfId="0" applyFill="1" applyBorder="1" applyAlignment="1">
      <alignment horizontal="center" vertical="center"/>
    </xf>
    <xf numFmtId="0" fontId="0" fillId="0" borderId="69" xfId="48" applyNumberFormat="1" applyFont="1" applyFill="1" applyBorder="1" applyAlignment="1">
      <alignment horizontal="center" vertical="center"/>
    </xf>
    <xf numFmtId="0" fontId="0" fillId="0" borderId="38" xfId="48" applyNumberFormat="1" applyFont="1" applyFill="1" applyBorder="1" applyAlignment="1">
      <alignment horizontal="center" vertical="center"/>
    </xf>
    <xf numFmtId="0" fontId="0" fillId="0" borderId="37" xfId="48" applyNumberFormat="1" applyFont="1" applyFill="1" applyBorder="1" applyAlignment="1">
      <alignment horizontal="center" vertical="center"/>
    </xf>
    <xf numFmtId="0" fontId="0" fillId="0" borderId="31" xfId="48" applyNumberFormat="1" applyFont="1" applyFill="1" applyBorder="1" applyAlignment="1">
      <alignment horizontal="center" vertical="center"/>
    </xf>
    <xf numFmtId="0" fontId="0" fillId="0" borderId="0" xfId="48" applyNumberFormat="1" applyFont="1" applyFill="1" applyBorder="1" applyAlignment="1">
      <alignment horizontal="center" vertical="center"/>
    </xf>
    <xf numFmtId="0" fontId="0" fillId="0" borderId="32" xfId="48" applyNumberFormat="1" applyFont="1" applyFill="1" applyBorder="1" applyAlignment="1">
      <alignment horizontal="center" vertical="center"/>
    </xf>
    <xf numFmtId="0" fontId="0" fillId="0" borderId="35" xfId="48" applyNumberFormat="1" applyFont="1" applyFill="1" applyBorder="1" applyAlignment="1">
      <alignment horizontal="center" vertical="center"/>
    </xf>
    <xf numFmtId="0" fontId="0" fillId="0" borderId="34" xfId="48" applyNumberFormat="1" applyFont="1" applyFill="1" applyBorder="1" applyAlignment="1">
      <alignment horizontal="center" vertical="center"/>
    </xf>
    <xf numFmtId="0" fontId="0" fillId="0" borderId="36" xfId="48" applyNumberFormat="1" applyFont="1" applyFill="1" applyBorder="1" applyAlignment="1">
      <alignment horizontal="center" vertical="center"/>
    </xf>
    <xf numFmtId="0" fontId="0" fillId="0" borderId="69" xfId="0" applyNumberFormat="1" applyBorder="1" applyAlignment="1">
      <alignment horizontal="left"/>
    </xf>
    <xf numFmtId="0" fontId="0" fillId="0" borderId="38" xfId="0" applyNumberFormat="1" applyBorder="1" applyAlignment="1">
      <alignment horizontal="left"/>
    </xf>
    <xf numFmtId="0" fontId="0" fillId="0" borderId="37" xfId="0" applyNumberFormat="1" applyBorder="1" applyAlignment="1">
      <alignment horizontal="left"/>
    </xf>
    <xf numFmtId="0" fontId="0" fillId="0" borderId="39" xfId="0" applyBorder="1" applyAlignment="1">
      <alignment horizontal="center" vertical="center" wrapText="1"/>
    </xf>
    <xf numFmtId="0" fontId="0" fillId="0" borderId="40" xfId="0" applyBorder="1" applyAlignment="1">
      <alignment horizontal="center" vertical="center"/>
    </xf>
    <xf numFmtId="0" fontId="0" fillId="0" borderId="47" xfId="0" applyBorder="1" applyAlignment="1">
      <alignment horizontal="center"/>
    </xf>
    <xf numFmtId="0" fontId="0" fillId="0" borderId="69" xfId="0" applyBorder="1" applyAlignment="1">
      <alignment horizontal="center" vertical="center" wrapText="1"/>
    </xf>
    <xf numFmtId="0" fontId="0" fillId="0" borderId="37"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40" xfId="0"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xf>
    <xf numFmtId="0" fontId="2" fillId="0" borderId="72" xfId="0" applyFont="1" applyBorder="1" applyAlignment="1">
      <alignment horizontal="justify" vertical="center"/>
    </xf>
    <xf numFmtId="0" fontId="2" fillId="0" borderId="60" xfId="0" applyFont="1" applyBorder="1" applyAlignment="1">
      <alignment horizontal="justify" vertical="center"/>
    </xf>
    <xf numFmtId="0" fontId="2" fillId="0" borderId="46" xfId="0" applyFont="1" applyBorder="1" applyAlignment="1">
      <alignment horizontal="justify"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Currency" xfId="52"/>
    <cellStyle name="Currency [0]" xfId="53"/>
    <cellStyle name="Moneda 2" xfId="54"/>
    <cellStyle name="Moneda 3" xfId="55"/>
    <cellStyle name="Moneda 4" xfId="56"/>
    <cellStyle name="Moneda 4 2" xfId="57"/>
    <cellStyle name="Neutral" xfId="58"/>
    <cellStyle name="Normal 2" xfId="59"/>
    <cellStyle name="Normal 2 2" xfId="60"/>
    <cellStyle name="Normal 3" xfId="61"/>
    <cellStyle name="Normal 4"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9</xdr:row>
      <xdr:rowOff>0</xdr:rowOff>
    </xdr:from>
    <xdr:to>
      <xdr:col>7</xdr:col>
      <xdr:colOff>647700</xdr:colOff>
      <xdr:row>12</xdr:row>
      <xdr:rowOff>133350</xdr:rowOff>
    </xdr:to>
    <xdr:sp>
      <xdr:nvSpPr>
        <xdr:cNvPr id="1" name="Text Box 1"/>
        <xdr:cNvSpPr txBox="1">
          <a:spLocks noChangeArrowheads="1"/>
        </xdr:cNvSpPr>
      </xdr:nvSpPr>
      <xdr:spPr>
        <a:xfrm>
          <a:off x="2676525" y="1666875"/>
          <a:ext cx="3933825" cy="6191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EL LICITANTE A SU CRITERIO, DEBERÁ RELACIONAR LOS TRABAJOS SIMILARES A LOS QUE SE CONCURSAN, QUE SE HAYAN TERMINADO O SE ESTEN EJECUTANDO PARA ACREDITAR SU EXPERIENCIA Y CAPACIDAD TÉCNICA.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142875</xdr:rowOff>
    </xdr:from>
    <xdr:to>
      <xdr:col>21</xdr:col>
      <xdr:colOff>561975</xdr:colOff>
      <xdr:row>40</xdr:row>
      <xdr:rowOff>47625</xdr:rowOff>
    </xdr:to>
    <xdr:sp>
      <xdr:nvSpPr>
        <xdr:cNvPr id="1" name="Text Box 1"/>
        <xdr:cNvSpPr txBox="1">
          <a:spLocks noChangeArrowheads="1"/>
        </xdr:cNvSpPr>
      </xdr:nvSpPr>
      <xdr:spPr>
        <a:xfrm>
          <a:off x="9525" y="6362700"/>
          <a:ext cx="11115675" cy="8667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NOTA: Dentro de la Rama de Enfermedad y Maternidad los porcentajes de la cuota fija del 16.50% correspondiente al padron, así como el 4.03% del patrón y el 1.35% del trabajador, sobre la base de la diferencia de 3 salarios minimos, el tope del seguro de Cesantia en edad Avanzada y Vejez, 20 veces S.M.G.D.F.
</a:t>
          </a:r>
        </a:p>
      </xdr:txBody>
    </xdr:sp>
    <xdr:clientData/>
  </xdr:twoCellAnchor>
  <xdr:twoCellAnchor>
    <xdr:from>
      <xdr:col>7</xdr:col>
      <xdr:colOff>285750</xdr:colOff>
      <xdr:row>43</xdr:row>
      <xdr:rowOff>104775</xdr:rowOff>
    </xdr:from>
    <xdr:to>
      <xdr:col>17</xdr:col>
      <xdr:colOff>19050</xdr:colOff>
      <xdr:row>50</xdr:row>
      <xdr:rowOff>19050</xdr:rowOff>
    </xdr:to>
    <xdr:sp>
      <xdr:nvSpPr>
        <xdr:cNvPr id="2" name="WordArt 2"/>
        <xdr:cNvSpPr>
          <a:spLocks/>
        </xdr:cNvSpPr>
      </xdr:nvSpPr>
      <xdr:spPr>
        <a:xfrm rot="21096562">
          <a:off x="3762375" y="7753350"/>
          <a:ext cx="5114925" cy="1038225"/>
        </a:xfrm>
        <a:prstGeom prst="rect">
          <a:avLst/>
        </a:prstGeom>
        <a:noFill/>
        <a:ln w="9525" cmpd="sng">
          <a:noFill/>
        </a:ln>
      </xdr:spPr>
      <xdr:txBody>
        <a:bodyPr vertOverflow="clip" wrap="square"/>
        <a:p>
          <a:pPr algn="ctr">
            <a:defRPr/>
          </a:pPr>
          <a:r>
            <a:rPr lang="en-US" cap="none" sz="3600" b="0" i="1" u="none" baseline="0">
              <a:solidFill>
                <a:srgbClr val="FFFFFF"/>
              </a:solidFill>
            </a:rPr>
            <a:t>Ejemplo</a:t>
          </a:r>
        </a:p>
      </xdr:txBody>
    </xdr:sp>
    <xdr:clientData/>
  </xdr:twoCellAnchor>
  <xdr:twoCellAnchor>
    <xdr:from>
      <xdr:col>0</xdr:col>
      <xdr:colOff>9525</xdr:colOff>
      <xdr:row>63</xdr:row>
      <xdr:rowOff>0</xdr:rowOff>
    </xdr:from>
    <xdr:to>
      <xdr:col>21</xdr:col>
      <xdr:colOff>561975</xdr:colOff>
      <xdr:row>63</xdr:row>
      <xdr:rowOff>0</xdr:rowOff>
    </xdr:to>
    <xdr:sp>
      <xdr:nvSpPr>
        <xdr:cNvPr id="3" name="Text Box 3"/>
        <xdr:cNvSpPr txBox="1">
          <a:spLocks noChangeArrowheads="1"/>
        </xdr:cNvSpPr>
      </xdr:nvSpPr>
      <xdr:spPr>
        <a:xfrm>
          <a:off x="9525" y="10839450"/>
          <a:ext cx="111156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NOTA: Dentro de la Rama de Enfermedad y Maternidad los porcentajes de la cuota fija del 16.50% correspondiente al padron, así como el 4.03% del patrón y el 1.35% del trabajador, sobre la base de la diferencia de 3 salarios minimos, serán vigentes para el 2002, y apartir del 1 de julio se modificara el tope del seguro de Cesantia en edad Avanzada y Vejez, 19 veces SMGDF (Vigente del 1 de Enero al 30 de Junio del 2002) a 20 veces S.M.G.D.F.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2819400</xdr:colOff>
      <xdr:row>0</xdr:row>
      <xdr:rowOff>0</xdr:rowOff>
    </xdr:from>
    <xdr:to>
      <xdr:col>2</xdr:col>
      <xdr:colOff>247650</xdr:colOff>
      <xdr:row>0</xdr:row>
      <xdr:rowOff>0</xdr:rowOff>
    </xdr:to>
    <xdr:sp>
      <xdr:nvSpPr>
        <xdr:cNvPr id="1" name="Line 1"/>
        <xdr:cNvSpPr>
          <a:spLocks/>
        </xdr:cNvSpPr>
      </xdr:nvSpPr>
      <xdr:spPr>
        <a:xfrm flipH="1">
          <a:off x="3371850" y="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1276350</xdr:colOff>
      <xdr:row>0</xdr:row>
      <xdr:rowOff>0</xdr:rowOff>
    </xdr:from>
    <xdr:to>
      <xdr:col>1</xdr:col>
      <xdr:colOff>1524000</xdr:colOff>
      <xdr:row>0</xdr:row>
      <xdr:rowOff>0</xdr:rowOff>
    </xdr:to>
    <xdr:sp>
      <xdr:nvSpPr>
        <xdr:cNvPr id="2" name="Line 2"/>
        <xdr:cNvSpPr>
          <a:spLocks/>
        </xdr:cNvSpPr>
      </xdr:nvSpPr>
      <xdr:spPr>
        <a:xfrm flipH="1">
          <a:off x="1828800" y="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0</xdr:rowOff>
    </xdr:from>
    <xdr:to>
      <xdr:col>1</xdr:col>
      <xdr:colOff>1857375</xdr:colOff>
      <xdr:row>0</xdr:row>
      <xdr:rowOff>0</xdr:rowOff>
    </xdr:to>
    <xdr:sp>
      <xdr:nvSpPr>
        <xdr:cNvPr id="3" name="Text Box 3"/>
        <xdr:cNvSpPr txBox="1">
          <a:spLocks noChangeArrowheads="1"/>
        </xdr:cNvSpPr>
      </xdr:nvSpPr>
      <xdr:spPr>
        <a:xfrm>
          <a:off x="2133600"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2</xdr:col>
      <xdr:colOff>247650</xdr:colOff>
      <xdr:row>0</xdr:row>
      <xdr:rowOff>0</xdr:rowOff>
    </xdr:from>
    <xdr:to>
      <xdr:col>2</xdr:col>
      <xdr:colOff>523875</xdr:colOff>
      <xdr:row>0</xdr:row>
      <xdr:rowOff>0</xdr:rowOff>
    </xdr:to>
    <xdr:sp>
      <xdr:nvSpPr>
        <xdr:cNvPr id="4" name="Text Box 4"/>
        <xdr:cNvSpPr txBox="1">
          <a:spLocks noChangeArrowheads="1"/>
        </xdr:cNvSpPr>
      </xdr:nvSpPr>
      <xdr:spPr>
        <a:xfrm>
          <a:off x="3629025"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5" name="Line 5"/>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6" name="Line 6"/>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7" name="Text Box 7"/>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8" name="Text Box 8"/>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0</xdr:row>
      <xdr:rowOff>0</xdr:rowOff>
    </xdr:from>
    <xdr:to>
      <xdr:col>1</xdr:col>
      <xdr:colOff>1524000</xdr:colOff>
      <xdr:row>0</xdr:row>
      <xdr:rowOff>0</xdr:rowOff>
    </xdr:to>
    <xdr:sp>
      <xdr:nvSpPr>
        <xdr:cNvPr id="9" name="Line 9"/>
        <xdr:cNvSpPr>
          <a:spLocks/>
        </xdr:cNvSpPr>
      </xdr:nvSpPr>
      <xdr:spPr>
        <a:xfrm flipH="1">
          <a:off x="1828800" y="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0</xdr:rowOff>
    </xdr:from>
    <xdr:to>
      <xdr:col>1</xdr:col>
      <xdr:colOff>1857375</xdr:colOff>
      <xdr:row>0</xdr:row>
      <xdr:rowOff>0</xdr:rowOff>
    </xdr:to>
    <xdr:sp>
      <xdr:nvSpPr>
        <xdr:cNvPr id="10" name="Text Box 10"/>
        <xdr:cNvSpPr txBox="1">
          <a:spLocks noChangeArrowheads="1"/>
        </xdr:cNvSpPr>
      </xdr:nvSpPr>
      <xdr:spPr>
        <a:xfrm>
          <a:off x="2133600"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11" name="Line 11"/>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2" name="Line 12"/>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3" name="Text Box 13"/>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14" name="Text Box 14"/>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0</xdr:row>
      <xdr:rowOff>0</xdr:rowOff>
    </xdr:from>
    <xdr:to>
      <xdr:col>1</xdr:col>
      <xdr:colOff>1524000</xdr:colOff>
      <xdr:row>0</xdr:row>
      <xdr:rowOff>0</xdr:rowOff>
    </xdr:to>
    <xdr:sp>
      <xdr:nvSpPr>
        <xdr:cNvPr id="15" name="Line 15"/>
        <xdr:cNvSpPr>
          <a:spLocks/>
        </xdr:cNvSpPr>
      </xdr:nvSpPr>
      <xdr:spPr>
        <a:xfrm flipH="1">
          <a:off x="1828800" y="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0</xdr:rowOff>
    </xdr:from>
    <xdr:to>
      <xdr:col>1</xdr:col>
      <xdr:colOff>1857375</xdr:colOff>
      <xdr:row>0</xdr:row>
      <xdr:rowOff>0</xdr:rowOff>
    </xdr:to>
    <xdr:sp>
      <xdr:nvSpPr>
        <xdr:cNvPr id="16" name="Text Box 16"/>
        <xdr:cNvSpPr txBox="1">
          <a:spLocks noChangeArrowheads="1"/>
        </xdr:cNvSpPr>
      </xdr:nvSpPr>
      <xdr:spPr>
        <a:xfrm>
          <a:off x="2133600"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61</xdr:row>
      <xdr:rowOff>0</xdr:rowOff>
    </xdr:from>
    <xdr:to>
      <xdr:col>1</xdr:col>
      <xdr:colOff>1524000</xdr:colOff>
      <xdr:row>61</xdr:row>
      <xdr:rowOff>0</xdr:rowOff>
    </xdr:to>
    <xdr:sp>
      <xdr:nvSpPr>
        <xdr:cNvPr id="17" name="Line 17"/>
        <xdr:cNvSpPr>
          <a:spLocks/>
        </xdr:cNvSpPr>
      </xdr:nvSpPr>
      <xdr:spPr>
        <a:xfrm flipH="1">
          <a:off x="1828800" y="95535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60</xdr:row>
      <xdr:rowOff>85725</xdr:rowOff>
    </xdr:from>
    <xdr:to>
      <xdr:col>1</xdr:col>
      <xdr:colOff>1866900</xdr:colOff>
      <xdr:row>61</xdr:row>
      <xdr:rowOff>85725</xdr:rowOff>
    </xdr:to>
    <xdr:sp>
      <xdr:nvSpPr>
        <xdr:cNvPr id="18" name="Text Box 18"/>
        <xdr:cNvSpPr txBox="1">
          <a:spLocks noChangeArrowheads="1"/>
        </xdr:cNvSpPr>
      </xdr:nvSpPr>
      <xdr:spPr>
        <a:xfrm>
          <a:off x="2133600" y="9477375"/>
          <a:ext cx="2857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61</xdr:row>
      <xdr:rowOff>0</xdr:rowOff>
    </xdr:from>
    <xdr:to>
      <xdr:col>4</xdr:col>
      <xdr:colOff>0</xdr:colOff>
      <xdr:row>61</xdr:row>
      <xdr:rowOff>0</xdr:rowOff>
    </xdr:to>
    <xdr:sp>
      <xdr:nvSpPr>
        <xdr:cNvPr id="19" name="Line 19"/>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0</xdr:colOff>
      <xdr:row>61</xdr:row>
      <xdr:rowOff>0</xdr:rowOff>
    </xdr:to>
    <xdr:sp>
      <xdr:nvSpPr>
        <xdr:cNvPr id="20" name="Line 20"/>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85725</xdr:rowOff>
    </xdr:from>
    <xdr:to>
      <xdr:col>4</xdr:col>
      <xdr:colOff>0</xdr:colOff>
      <xdr:row>61</xdr:row>
      <xdr:rowOff>85725</xdr:rowOff>
    </xdr:to>
    <xdr:sp>
      <xdr:nvSpPr>
        <xdr:cNvPr id="21" name="Text Box 21"/>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60</xdr:row>
      <xdr:rowOff>85725</xdr:rowOff>
    </xdr:from>
    <xdr:to>
      <xdr:col>4</xdr:col>
      <xdr:colOff>0</xdr:colOff>
      <xdr:row>61</xdr:row>
      <xdr:rowOff>85725</xdr:rowOff>
    </xdr:to>
    <xdr:sp>
      <xdr:nvSpPr>
        <xdr:cNvPr id="22" name="Text Box 22"/>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61</xdr:row>
      <xdr:rowOff>0</xdr:rowOff>
    </xdr:from>
    <xdr:to>
      <xdr:col>1</xdr:col>
      <xdr:colOff>1524000</xdr:colOff>
      <xdr:row>61</xdr:row>
      <xdr:rowOff>0</xdr:rowOff>
    </xdr:to>
    <xdr:sp>
      <xdr:nvSpPr>
        <xdr:cNvPr id="23" name="Line 23"/>
        <xdr:cNvSpPr>
          <a:spLocks/>
        </xdr:cNvSpPr>
      </xdr:nvSpPr>
      <xdr:spPr>
        <a:xfrm flipH="1">
          <a:off x="1828800" y="95535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60</xdr:row>
      <xdr:rowOff>85725</xdr:rowOff>
    </xdr:from>
    <xdr:to>
      <xdr:col>1</xdr:col>
      <xdr:colOff>1866900</xdr:colOff>
      <xdr:row>61</xdr:row>
      <xdr:rowOff>85725</xdr:rowOff>
    </xdr:to>
    <xdr:sp>
      <xdr:nvSpPr>
        <xdr:cNvPr id="24" name="Text Box 24"/>
        <xdr:cNvSpPr txBox="1">
          <a:spLocks noChangeArrowheads="1"/>
        </xdr:cNvSpPr>
      </xdr:nvSpPr>
      <xdr:spPr>
        <a:xfrm>
          <a:off x="2133600" y="9477375"/>
          <a:ext cx="2857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25" name="Line 25"/>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6" name="Line 26"/>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7" name="Text Box 27"/>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28" name="Text Box 28"/>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29" name="Line 29"/>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0" name="Text Box 30"/>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31" name="Line 31"/>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2" name="Text Box 32"/>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61</xdr:row>
      <xdr:rowOff>0</xdr:rowOff>
    </xdr:from>
    <xdr:to>
      <xdr:col>4</xdr:col>
      <xdr:colOff>0</xdr:colOff>
      <xdr:row>61</xdr:row>
      <xdr:rowOff>0</xdr:rowOff>
    </xdr:to>
    <xdr:sp>
      <xdr:nvSpPr>
        <xdr:cNvPr id="33" name="Line 33"/>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0</xdr:colOff>
      <xdr:row>61</xdr:row>
      <xdr:rowOff>0</xdr:rowOff>
    </xdr:to>
    <xdr:sp>
      <xdr:nvSpPr>
        <xdr:cNvPr id="34" name="Line 34"/>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85725</xdr:rowOff>
    </xdr:from>
    <xdr:to>
      <xdr:col>4</xdr:col>
      <xdr:colOff>0</xdr:colOff>
      <xdr:row>61</xdr:row>
      <xdr:rowOff>85725</xdr:rowOff>
    </xdr:to>
    <xdr:sp>
      <xdr:nvSpPr>
        <xdr:cNvPr id="35" name="Text Box 35"/>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61</xdr:row>
      <xdr:rowOff>0</xdr:rowOff>
    </xdr:from>
    <xdr:to>
      <xdr:col>4</xdr:col>
      <xdr:colOff>0</xdr:colOff>
      <xdr:row>61</xdr:row>
      <xdr:rowOff>0</xdr:rowOff>
    </xdr:to>
    <xdr:sp>
      <xdr:nvSpPr>
        <xdr:cNvPr id="36" name="Line 36"/>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0</xdr:colOff>
      <xdr:row>61</xdr:row>
      <xdr:rowOff>0</xdr:rowOff>
    </xdr:to>
    <xdr:sp>
      <xdr:nvSpPr>
        <xdr:cNvPr id="37" name="Line 37"/>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85725</xdr:rowOff>
    </xdr:from>
    <xdr:to>
      <xdr:col>4</xdr:col>
      <xdr:colOff>0</xdr:colOff>
      <xdr:row>61</xdr:row>
      <xdr:rowOff>85725</xdr:rowOff>
    </xdr:to>
    <xdr:sp>
      <xdr:nvSpPr>
        <xdr:cNvPr id="38" name="Text Box 38"/>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28</xdr:row>
      <xdr:rowOff>57150</xdr:rowOff>
    </xdr:from>
    <xdr:to>
      <xdr:col>10</xdr:col>
      <xdr:colOff>600075</xdr:colOff>
      <xdr:row>34</xdr:row>
      <xdr:rowOff>104775</xdr:rowOff>
    </xdr:to>
    <xdr:sp>
      <xdr:nvSpPr>
        <xdr:cNvPr id="1" name="WordArt 1"/>
        <xdr:cNvSpPr>
          <a:spLocks/>
        </xdr:cNvSpPr>
      </xdr:nvSpPr>
      <xdr:spPr>
        <a:xfrm rot="21096562">
          <a:off x="2781300" y="5162550"/>
          <a:ext cx="2714625" cy="1000125"/>
        </a:xfrm>
        <a:prstGeom prst="rect">
          <a:avLst/>
        </a:prstGeom>
        <a:noFill/>
        <a:ln w="9525" cmpd="sng">
          <a:noFill/>
        </a:ln>
      </xdr:spPr>
      <xdr:txBody>
        <a:bodyPr vertOverflow="clip" wrap="square"/>
        <a:p>
          <a:pPr algn="ctr">
            <a:defRPr/>
          </a:pPr>
          <a:r>
            <a:rPr lang="en-US" cap="none" sz="3600" b="0" i="1" u="none" baseline="0">
              <a:solidFill>
                <a:srgbClr val="FFFFFF"/>
              </a:solidFill>
            </a:rPr>
            <a:t>Ejemplo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28</xdr:row>
      <xdr:rowOff>9525</xdr:rowOff>
    </xdr:from>
    <xdr:to>
      <xdr:col>4</xdr:col>
      <xdr:colOff>933450</xdr:colOff>
      <xdr:row>28</xdr:row>
      <xdr:rowOff>28575</xdr:rowOff>
    </xdr:to>
    <xdr:sp>
      <xdr:nvSpPr>
        <xdr:cNvPr id="1" name="Line 1"/>
        <xdr:cNvSpPr>
          <a:spLocks/>
        </xdr:cNvSpPr>
      </xdr:nvSpPr>
      <xdr:spPr>
        <a:xfrm flipV="1">
          <a:off x="914400" y="6172200"/>
          <a:ext cx="266700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180975</xdr:rowOff>
    </xdr:from>
    <xdr:to>
      <xdr:col>2</xdr:col>
      <xdr:colOff>762000</xdr:colOff>
      <xdr:row>0</xdr:row>
      <xdr:rowOff>914400</xdr:rowOff>
    </xdr:to>
    <xdr:pic>
      <xdr:nvPicPr>
        <xdr:cNvPr id="1" name="Imagen 1"/>
        <xdr:cNvPicPr preferRelativeResize="1">
          <a:picLocks noChangeAspect="1"/>
        </xdr:cNvPicPr>
      </xdr:nvPicPr>
      <xdr:blipFill>
        <a:blip r:embed="rId1"/>
        <a:stretch>
          <a:fillRect/>
        </a:stretch>
      </xdr:blipFill>
      <xdr:spPr>
        <a:xfrm>
          <a:off x="1181100" y="180975"/>
          <a:ext cx="676275" cy="733425"/>
        </a:xfrm>
        <a:prstGeom prst="rect">
          <a:avLst/>
        </a:prstGeom>
        <a:noFill/>
        <a:ln w="9525" cmpd="sng">
          <a:noFill/>
        </a:ln>
      </xdr:spPr>
    </xdr:pic>
    <xdr:clientData/>
  </xdr:twoCellAnchor>
  <xdr:twoCellAnchor>
    <xdr:from>
      <xdr:col>2</xdr:col>
      <xdr:colOff>85725</xdr:colOff>
      <xdr:row>0</xdr:row>
      <xdr:rowOff>180975</xdr:rowOff>
    </xdr:from>
    <xdr:to>
      <xdr:col>2</xdr:col>
      <xdr:colOff>762000</xdr:colOff>
      <xdr:row>0</xdr:row>
      <xdr:rowOff>914400</xdr:rowOff>
    </xdr:to>
    <xdr:pic>
      <xdr:nvPicPr>
        <xdr:cNvPr id="2" name="Imagen 1"/>
        <xdr:cNvPicPr preferRelativeResize="1">
          <a:picLocks noChangeAspect="1"/>
        </xdr:cNvPicPr>
      </xdr:nvPicPr>
      <xdr:blipFill>
        <a:blip r:embed="rId1"/>
        <a:stretch>
          <a:fillRect/>
        </a:stretch>
      </xdr:blipFill>
      <xdr:spPr>
        <a:xfrm>
          <a:off x="1181100" y="180975"/>
          <a:ext cx="676275" cy="733425"/>
        </a:xfrm>
        <a:prstGeom prst="rect">
          <a:avLst/>
        </a:prstGeom>
        <a:noFill/>
        <a:ln w="9525" cmpd="sng">
          <a:noFill/>
        </a:ln>
      </xdr:spPr>
    </xdr:pic>
    <xdr:clientData/>
  </xdr:twoCellAnchor>
  <xdr:twoCellAnchor>
    <xdr:from>
      <xdr:col>2</xdr:col>
      <xdr:colOff>85725</xdr:colOff>
      <xdr:row>0</xdr:row>
      <xdr:rowOff>180975</xdr:rowOff>
    </xdr:from>
    <xdr:to>
      <xdr:col>2</xdr:col>
      <xdr:colOff>762000</xdr:colOff>
      <xdr:row>0</xdr:row>
      <xdr:rowOff>914400</xdr:rowOff>
    </xdr:to>
    <xdr:pic>
      <xdr:nvPicPr>
        <xdr:cNvPr id="3" name="Imagen 1"/>
        <xdr:cNvPicPr preferRelativeResize="1">
          <a:picLocks noChangeAspect="1"/>
        </xdr:cNvPicPr>
      </xdr:nvPicPr>
      <xdr:blipFill>
        <a:blip r:embed="rId1"/>
        <a:stretch>
          <a:fillRect/>
        </a:stretch>
      </xdr:blipFill>
      <xdr:spPr>
        <a:xfrm>
          <a:off x="1181100" y="180975"/>
          <a:ext cx="676275" cy="733425"/>
        </a:xfrm>
        <a:prstGeom prst="rect">
          <a:avLst/>
        </a:prstGeom>
        <a:noFill/>
        <a:ln w="9525" cmpd="sng">
          <a:noFill/>
        </a:ln>
      </xdr:spPr>
    </xdr:pic>
    <xdr:clientData/>
  </xdr:twoCellAnchor>
  <xdr:twoCellAnchor>
    <xdr:from>
      <xdr:col>2</xdr:col>
      <xdr:colOff>85725</xdr:colOff>
      <xdr:row>0</xdr:row>
      <xdr:rowOff>180975</xdr:rowOff>
    </xdr:from>
    <xdr:to>
      <xdr:col>2</xdr:col>
      <xdr:colOff>762000</xdr:colOff>
      <xdr:row>0</xdr:row>
      <xdr:rowOff>914400</xdr:rowOff>
    </xdr:to>
    <xdr:pic>
      <xdr:nvPicPr>
        <xdr:cNvPr id="4" name="Imagen 1"/>
        <xdr:cNvPicPr preferRelativeResize="1">
          <a:picLocks noChangeAspect="1"/>
        </xdr:cNvPicPr>
      </xdr:nvPicPr>
      <xdr:blipFill>
        <a:blip r:embed="rId1"/>
        <a:stretch>
          <a:fillRect/>
        </a:stretch>
      </xdr:blipFill>
      <xdr:spPr>
        <a:xfrm>
          <a:off x="1181100" y="180975"/>
          <a:ext cx="676275" cy="733425"/>
        </a:xfrm>
        <a:prstGeom prst="rect">
          <a:avLst/>
        </a:prstGeom>
        <a:noFill/>
        <a:ln w="9525" cmpd="sng">
          <a:noFill/>
        </a:ln>
      </xdr:spPr>
    </xdr:pic>
    <xdr:clientData/>
  </xdr:twoCellAnchor>
  <xdr:twoCellAnchor>
    <xdr:from>
      <xdr:col>2</xdr:col>
      <xdr:colOff>85725</xdr:colOff>
      <xdr:row>0</xdr:row>
      <xdr:rowOff>180975</xdr:rowOff>
    </xdr:from>
    <xdr:to>
      <xdr:col>2</xdr:col>
      <xdr:colOff>762000</xdr:colOff>
      <xdr:row>0</xdr:row>
      <xdr:rowOff>914400</xdr:rowOff>
    </xdr:to>
    <xdr:pic>
      <xdr:nvPicPr>
        <xdr:cNvPr id="5" name="Imagen 1"/>
        <xdr:cNvPicPr preferRelativeResize="1">
          <a:picLocks noChangeAspect="1"/>
        </xdr:cNvPicPr>
      </xdr:nvPicPr>
      <xdr:blipFill>
        <a:blip r:embed="rId1"/>
        <a:stretch>
          <a:fillRect/>
        </a:stretch>
      </xdr:blipFill>
      <xdr:spPr>
        <a:xfrm>
          <a:off x="1181100" y="180975"/>
          <a:ext cx="676275" cy="733425"/>
        </a:xfrm>
        <a:prstGeom prst="rect">
          <a:avLst/>
        </a:prstGeom>
        <a:noFill/>
        <a:ln w="9525" cmpd="sng">
          <a:noFill/>
        </a:ln>
      </xdr:spPr>
    </xdr:pic>
    <xdr:clientData/>
  </xdr:twoCellAnchor>
  <xdr:oneCellAnchor>
    <xdr:from>
      <xdr:col>2</xdr:col>
      <xdr:colOff>2867025</xdr:colOff>
      <xdr:row>2</xdr:row>
      <xdr:rowOff>0</xdr:rowOff>
    </xdr:from>
    <xdr:ext cx="114300" cy="323850"/>
    <xdr:sp fLocksText="0">
      <xdr:nvSpPr>
        <xdr:cNvPr id="6" name="Text Box 2"/>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7" name="Text Box 3"/>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8" name="Text Box 2"/>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9" name="Text Box 3"/>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95325"/>
    <xdr:sp fLocksText="0">
      <xdr:nvSpPr>
        <xdr:cNvPr id="10" name="Text Box 2"/>
        <xdr:cNvSpPr txBox="1">
          <a:spLocks noChangeArrowheads="1"/>
        </xdr:cNvSpPr>
      </xdr:nvSpPr>
      <xdr:spPr>
        <a:xfrm>
          <a:off x="3962400" y="1809750"/>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95325"/>
    <xdr:sp fLocksText="0">
      <xdr:nvSpPr>
        <xdr:cNvPr id="11" name="Text Box 3"/>
        <xdr:cNvSpPr txBox="1">
          <a:spLocks noChangeArrowheads="1"/>
        </xdr:cNvSpPr>
      </xdr:nvSpPr>
      <xdr:spPr>
        <a:xfrm>
          <a:off x="3962400" y="1809750"/>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95325"/>
    <xdr:sp fLocksText="0">
      <xdr:nvSpPr>
        <xdr:cNvPr id="12" name="Text Box 2"/>
        <xdr:cNvSpPr txBox="1">
          <a:spLocks noChangeArrowheads="1"/>
        </xdr:cNvSpPr>
      </xdr:nvSpPr>
      <xdr:spPr>
        <a:xfrm>
          <a:off x="3962400" y="1809750"/>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95325"/>
    <xdr:sp fLocksText="0">
      <xdr:nvSpPr>
        <xdr:cNvPr id="13" name="Text Box 3"/>
        <xdr:cNvSpPr txBox="1">
          <a:spLocks noChangeArrowheads="1"/>
        </xdr:cNvSpPr>
      </xdr:nvSpPr>
      <xdr:spPr>
        <a:xfrm>
          <a:off x="3962400" y="1809750"/>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95325"/>
    <xdr:sp fLocksText="0">
      <xdr:nvSpPr>
        <xdr:cNvPr id="14" name="Text Box 2"/>
        <xdr:cNvSpPr txBox="1">
          <a:spLocks noChangeArrowheads="1"/>
        </xdr:cNvSpPr>
      </xdr:nvSpPr>
      <xdr:spPr>
        <a:xfrm>
          <a:off x="3962400" y="1809750"/>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95325"/>
    <xdr:sp fLocksText="0">
      <xdr:nvSpPr>
        <xdr:cNvPr id="15" name="Text Box 3"/>
        <xdr:cNvSpPr txBox="1">
          <a:spLocks noChangeArrowheads="1"/>
        </xdr:cNvSpPr>
      </xdr:nvSpPr>
      <xdr:spPr>
        <a:xfrm>
          <a:off x="3962400" y="1809750"/>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95325"/>
    <xdr:sp fLocksText="0">
      <xdr:nvSpPr>
        <xdr:cNvPr id="16" name="Text Box 2"/>
        <xdr:cNvSpPr txBox="1">
          <a:spLocks noChangeArrowheads="1"/>
        </xdr:cNvSpPr>
      </xdr:nvSpPr>
      <xdr:spPr>
        <a:xfrm>
          <a:off x="3962400" y="1809750"/>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95325"/>
    <xdr:sp fLocksText="0">
      <xdr:nvSpPr>
        <xdr:cNvPr id="17" name="Text Box 3"/>
        <xdr:cNvSpPr txBox="1">
          <a:spLocks noChangeArrowheads="1"/>
        </xdr:cNvSpPr>
      </xdr:nvSpPr>
      <xdr:spPr>
        <a:xfrm>
          <a:off x="3962400" y="1809750"/>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342900"/>
    <xdr:sp fLocksText="0">
      <xdr:nvSpPr>
        <xdr:cNvPr id="18" name="Text Box 2"/>
        <xdr:cNvSpPr txBox="1">
          <a:spLocks noChangeArrowheads="1"/>
        </xdr:cNvSpPr>
      </xdr:nvSpPr>
      <xdr:spPr>
        <a:xfrm>
          <a:off x="3962400" y="1809750"/>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342900"/>
    <xdr:sp fLocksText="0">
      <xdr:nvSpPr>
        <xdr:cNvPr id="19" name="Text Box 3"/>
        <xdr:cNvSpPr txBox="1">
          <a:spLocks noChangeArrowheads="1"/>
        </xdr:cNvSpPr>
      </xdr:nvSpPr>
      <xdr:spPr>
        <a:xfrm>
          <a:off x="3962400" y="1809750"/>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342900"/>
    <xdr:sp fLocksText="0">
      <xdr:nvSpPr>
        <xdr:cNvPr id="20" name="Text Box 2"/>
        <xdr:cNvSpPr txBox="1">
          <a:spLocks noChangeArrowheads="1"/>
        </xdr:cNvSpPr>
      </xdr:nvSpPr>
      <xdr:spPr>
        <a:xfrm>
          <a:off x="3962400" y="1809750"/>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342900"/>
    <xdr:sp fLocksText="0">
      <xdr:nvSpPr>
        <xdr:cNvPr id="21" name="Text Box 3"/>
        <xdr:cNvSpPr txBox="1">
          <a:spLocks noChangeArrowheads="1"/>
        </xdr:cNvSpPr>
      </xdr:nvSpPr>
      <xdr:spPr>
        <a:xfrm>
          <a:off x="3962400" y="1809750"/>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590550"/>
    <xdr:sp fLocksText="0">
      <xdr:nvSpPr>
        <xdr:cNvPr id="22" name="Text Box 2"/>
        <xdr:cNvSpPr txBox="1">
          <a:spLocks noChangeArrowheads="1"/>
        </xdr:cNvSpPr>
      </xdr:nvSpPr>
      <xdr:spPr>
        <a:xfrm>
          <a:off x="3962400" y="1809750"/>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590550"/>
    <xdr:sp fLocksText="0">
      <xdr:nvSpPr>
        <xdr:cNvPr id="23" name="Text Box 3"/>
        <xdr:cNvSpPr txBox="1">
          <a:spLocks noChangeArrowheads="1"/>
        </xdr:cNvSpPr>
      </xdr:nvSpPr>
      <xdr:spPr>
        <a:xfrm>
          <a:off x="3962400" y="1809750"/>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590550"/>
    <xdr:sp fLocksText="0">
      <xdr:nvSpPr>
        <xdr:cNvPr id="24" name="Text Box 2"/>
        <xdr:cNvSpPr txBox="1">
          <a:spLocks noChangeArrowheads="1"/>
        </xdr:cNvSpPr>
      </xdr:nvSpPr>
      <xdr:spPr>
        <a:xfrm>
          <a:off x="3962400" y="1809750"/>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590550"/>
    <xdr:sp fLocksText="0">
      <xdr:nvSpPr>
        <xdr:cNvPr id="25" name="Text Box 3"/>
        <xdr:cNvSpPr txBox="1">
          <a:spLocks noChangeArrowheads="1"/>
        </xdr:cNvSpPr>
      </xdr:nvSpPr>
      <xdr:spPr>
        <a:xfrm>
          <a:off x="3962400" y="1809750"/>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09600"/>
    <xdr:sp fLocksText="0">
      <xdr:nvSpPr>
        <xdr:cNvPr id="26" name="Text Box 2"/>
        <xdr:cNvSpPr txBox="1">
          <a:spLocks noChangeArrowheads="1"/>
        </xdr:cNvSpPr>
      </xdr:nvSpPr>
      <xdr:spPr>
        <a:xfrm>
          <a:off x="3962400" y="1809750"/>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09600"/>
    <xdr:sp fLocksText="0">
      <xdr:nvSpPr>
        <xdr:cNvPr id="27" name="Text Box 3"/>
        <xdr:cNvSpPr txBox="1">
          <a:spLocks noChangeArrowheads="1"/>
        </xdr:cNvSpPr>
      </xdr:nvSpPr>
      <xdr:spPr>
        <a:xfrm>
          <a:off x="3962400" y="1809750"/>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09600"/>
    <xdr:sp fLocksText="0">
      <xdr:nvSpPr>
        <xdr:cNvPr id="28" name="Text Box 2"/>
        <xdr:cNvSpPr txBox="1">
          <a:spLocks noChangeArrowheads="1"/>
        </xdr:cNvSpPr>
      </xdr:nvSpPr>
      <xdr:spPr>
        <a:xfrm>
          <a:off x="3962400" y="1809750"/>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09600"/>
    <xdr:sp fLocksText="0">
      <xdr:nvSpPr>
        <xdr:cNvPr id="29" name="Text Box 3"/>
        <xdr:cNvSpPr txBox="1">
          <a:spLocks noChangeArrowheads="1"/>
        </xdr:cNvSpPr>
      </xdr:nvSpPr>
      <xdr:spPr>
        <a:xfrm>
          <a:off x="3962400" y="1809750"/>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30" name="Text Box 2"/>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31" name="Text Box 3"/>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32" name="Text Box 2"/>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33" name="Text Box 3"/>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19100"/>
    <xdr:sp fLocksText="0">
      <xdr:nvSpPr>
        <xdr:cNvPr id="34" name="Text Box 2"/>
        <xdr:cNvSpPr txBox="1">
          <a:spLocks noChangeArrowheads="1"/>
        </xdr:cNvSpPr>
      </xdr:nvSpPr>
      <xdr:spPr>
        <a:xfrm>
          <a:off x="3962400" y="21621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19100"/>
    <xdr:sp fLocksText="0">
      <xdr:nvSpPr>
        <xdr:cNvPr id="35" name="Text Box 3"/>
        <xdr:cNvSpPr txBox="1">
          <a:spLocks noChangeArrowheads="1"/>
        </xdr:cNvSpPr>
      </xdr:nvSpPr>
      <xdr:spPr>
        <a:xfrm>
          <a:off x="3962400" y="21621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19100"/>
    <xdr:sp fLocksText="0">
      <xdr:nvSpPr>
        <xdr:cNvPr id="36" name="Text Box 2"/>
        <xdr:cNvSpPr txBox="1">
          <a:spLocks noChangeArrowheads="1"/>
        </xdr:cNvSpPr>
      </xdr:nvSpPr>
      <xdr:spPr>
        <a:xfrm>
          <a:off x="3962400" y="21621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19100"/>
    <xdr:sp fLocksText="0">
      <xdr:nvSpPr>
        <xdr:cNvPr id="37" name="Text Box 3"/>
        <xdr:cNvSpPr txBox="1">
          <a:spLocks noChangeArrowheads="1"/>
        </xdr:cNvSpPr>
      </xdr:nvSpPr>
      <xdr:spPr>
        <a:xfrm>
          <a:off x="3962400" y="21621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38" name="Text Box 2"/>
        <xdr:cNvSpPr txBox="1">
          <a:spLocks noChangeArrowheads="1"/>
        </xdr:cNvSpPr>
      </xdr:nvSpPr>
      <xdr:spPr>
        <a:xfrm>
          <a:off x="3962400" y="21621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39" name="Text Box 3"/>
        <xdr:cNvSpPr txBox="1">
          <a:spLocks noChangeArrowheads="1"/>
        </xdr:cNvSpPr>
      </xdr:nvSpPr>
      <xdr:spPr>
        <a:xfrm>
          <a:off x="3962400" y="21621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40" name="Text Box 2"/>
        <xdr:cNvSpPr txBox="1">
          <a:spLocks noChangeArrowheads="1"/>
        </xdr:cNvSpPr>
      </xdr:nvSpPr>
      <xdr:spPr>
        <a:xfrm>
          <a:off x="3962400" y="21621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41" name="Text Box 3"/>
        <xdr:cNvSpPr txBox="1">
          <a:spLocks noChangeArrowheads="1"/>
        </xdr:cNvSpPr>
      </xdr:nvSpPr>
      <xdr:spPr>
        <a:xfrm>
          <a:off x="3962400" y="21621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42" name="Text Box 2"/>
        <xdr:cNvSpPr txBox="1">
          <a:spLocks noChangeArrowheads="1"/>
        </xdr:cNvSpPr>
      </xdr:nvSpPr>
      <xdr:spPr>
        <a:xfrm>
          <a:off x="3962400" y="21621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43" name="Text Box 3"/>
        <xdr:cNvSpPr txBox="1">
          <a:spLocks noChangeArrowheads="1"/>
        </xdr:cNvSpPr>
      </xdr:nvSpPr>
      <xdr:spPr>
        <a:xfrm>
          <a:off x="3962400" y="21621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44" name="Text Box 2"/>
        <xdr:cNvSpPr txBox="1">
          <a:spLocks noChangeArrowheads="1"/>
        </xdr:cNvSpPr>
      </xdr:nvSpPr>
      <xdr:spPr>
        <a:xfrm>
          <a:off x="3962400" y="21621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45" name="Text Box 3"/>
        <xdr:cNvSpPr txBox="1">
          <a:spLocks noChangeArrowheads="1"/>
        </xdr:cNvSpPr>
      </xdr:nvSpPr>
      <xdr:spPr>
        <a:xfrm>
          <a:off x="3962400" y="21621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38150"/>
    <xdr:sp fLocksText="0">
      <xdr:nvSpPr>
        <xdr:cNvPr id="46" name="Text Box 2"/>
        <xdr:cNvSpPr txBox="1">
          <a:spLocks noChangeArrowheads="1"/>
        </xdr:cNvSpPr>
      </xdr:nvSpPr>
      <xdr:spPr>
        <a:xfrm>
          <a:off x="3962400" y="21621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38150"/>
    <xdr:sp fLocksText="0">
      <xdr:nvSpPr>
        <xdr:cNvPr id="47" name="Text Box 3"/>
        <xdr:cNvSpPr txBox="1">
          <a:spLocks noChangeArrowheads="1"/>
        </xdr:cNvSpPr>
      </xdr:nvSpPr>
      <xdr:spPr>
        <a:xfrm>
          <a:off x="3962400" y="21621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38150"/>
    <xdr:sp fLocksText="0">
      <xdr:nvSpPr>
        <xdr:cNvPr id="48" name="Text Box 2"/>
        <xdr:cNvSpPr txBox="1">
          <a:spLocks noChangeArrowheads="1"/>
        </xdr:cNvSpPr>
      </xdr:nvSpPr>
      <xdr:spPr>
        <a:xfrm>
          <a:off x="3962400" y="21621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38150"/>
    <xdr:sp fLocksText="0">
      <xdr:nvSpPr>
        <xdr:cNvPr id="49" name="Text Box 3"/>
        <xdr:cNvSpPr txBox="1">
          <a:spLocks noChangeArrowheads="1"/>
        </xdr:cNvSpPr>
      </xdr:nvSpPr>
      <xdr:spPr>
        <a:xfrm>
          <a:off x="3962400" y="21621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50" name="Text Box 2"/>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51" name="Text Box 3"/>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52" name="Text Box 2"/>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53" name="Text Box 3"/>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42900"/>
    <xdr:sp fLocksText="0">
      <xdr:nvSpPr>
        <xdr:cNvPr id="54" name="Text Box 2"/>
        <xdr:cNvSpPr txBox="1">
          <a:spLocks noChangeArrowheads="1"/>
        </xdr:cNvSpPr>
      </xdr:nvSpPr>
      <xdr:spPr>
        <a:xfrm>
          <a:off x="3962400" y="1123950"/>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42900"/>
    <xdr:sp fLocksText="0">
      <xdr:nvSpPr>
        <xdr:cNvPr id="55" name="Text Box 3"/>
        <xdr:cNvSpPr txBox="1">
          <a:spLocks noChangeArrowheads="1"/>
        </xdr:cNvSpPr>
      </xdr:nvSpPr>
      <xdr:spPr>
        <a:xfrm>
          <a:off x="3962400" y="1123950"/>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42900"/>
    <xdr:sp fLocksText="0">
      <xdr:nvSpPr>
        <xdr:cNvPr id="56" name="Text Box 2"/>
        <xdr:cNvSpPr txBox="1">
          <a:spLocks noChangeArrowheads="1"/>
        </xdr:cNvSpPr>
      </xdr:nvSpPr>
      <xdr:spPr>
        <a:xfrm>
          <a:off x="3962400" y="1123950"/>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42900"/>
    <xdr:sp fLocksText="0">
      <xdr:nvSpPr>
        <xdr:cNvPr id="57" name="Text Box 3"/>
        <xdr:cNvSpPr txBox="1">
          <a:spLocks noChangeArrowheads="1"/>
        </xdr:cNvSpPr>
      </xdr:nvSpPr>
      <xdr:spPr>
        <a:xfrm>
          <a:off x="3962400" y="1123950"/>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438150"/>
    <xdr:sp fLocksText="0">
      <xdr:nvSpPr>
        <xdr:cNvPr id="58" name="Text Box 2"/>
        <xdr:cNvSpPr txBox="1">
          <a:spLocks noChangeArrowheads="1"/>
        </xdr:cNvSpPr>
      </xdr:nvSpPr>
      <xdr:spPr>
        <a:xfrm>
          <a:off x="3962400" y="1809750"/>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438150"/>
    <xdr:sp fLocksText="0">
      <xdr:nvSpPr>
        <xdr:cNvPr id="59" name="Text Box 3"/>
        <xdr:cNvSpPr txBox="1">
          <a:spLocks noChangeArrowheads="1"/>
        </xdr:cNvSpPr>
      </xdr:nvSpPr>
      <xdr:spPr>
        <a:xfrm>
          <a:off x="3962400" y="1809750"/>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457200"/>
    <xdr:sp fLocksText="0">
      <xdr:nvSpPr>
        <xdr:cNvPr id="60" name="Text Box 2"/>
        <xdr:cNvSpPr txBox="1">
          <a:spLocks noChangeArrowheads="1"/>
        </xdr:cNvSpPr>
      </xdr:nvSpPr>
      <xdr:spPr>
        <a:xfrm>
          <a:off x="3962400" y="1809750"/>
          <a:ext cx="11430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457200"/>
    <xdr:sp fLocksText="0">
      <xdr:nvSpPr>
        <xdr:cNvPr id="61" name="Text Box 3"/>
        <xdr:cNvSpPr txBox="1">
          <a:spLocks noChangeArrowheads="1"/>
        </xdr:cNvSpPr>
      </xdr:nvSpPr>
      <xdr:spPr>
        <a:xfrm>
          <a:off x="3962400" y="1809750"/>
          <a:ext cx="11430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457200"/>
    <xdr:sp fLocksText="0">
      <xdr:nvSpPr>
        <xdr:cNvPr id="62" name="Text Box 2"/>
        <xdr:cNvSpPr txBox="1">
          <a:spLocks noChangeArrowheads="1"/>
        </xdr:cNvSpPr>
      </xdr:nvSpPr>
      <xdr:spPr>
        <a:xfrm>
          <a:off x="3962400" y="1809750"/>
          <a:ext cx="11430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4"/>
  <sheetViews>
    <sheetView zoomScale="75" zoomScaleNormal="75" zoomScalePageLayoutView="0" workbookViewId="0" topLeftCell="A1">
      <selection activeCell="Y17" sqref="Y17"/>
    </sheetView>
  </sheetViews>
  <sheetFormatPr defaultColWidth="11.421875" defaultRowHeight="12.75"/>
  <cols>
    <col min="1" max="1" width="1.421875" style="0" customWidth="1"/>
    <col min="2" max="2" width="7.28125" style="0" customWidth="1"/>
    <col min="3" max="3" width="13.421875" style="0" customWidth="1"/>
    <col min="4" max="4" width="21.00390625" style="0" customWidth="1"/>
    <col min="5" max="5" width="5.140625" style="0" customWidth="1"/>
    <col min="6" max="6" width="9.140625" style="0" customWidth="1"/>
    <col min="7" max="7" width="11.7109375" style="0" customWidth="1"/>
    <col min="8" max="8" width="10.421875" style="0" customWidth="1"/>
    <col min="9" max="9" width="9.140625" style="0" customWidth="1"/>
    <col min="10" max="10" width="12.00390625" style="0" customWidth="1"/>
    <col min="17" max="17" width="1.421875" style="0" customWidth="1"/>
  </cols>
  <sheetData>
    <row r="1" ht="12.75">
      <c r="P1" s="52" t="s">
        <v>65</v>
      </c>
    </row>
    <row r="2" ht="12.75">
      <c r="P2" s="52" t="s">
        <v>554</v>
      </c>
    </row>
    <row r="5" spans="2:16" ht="12.75">
      <c r="B5" s="167" t="s">
        <v>542</v>
      </c>
      <c r="C5" s="168"/>
      <c r="D5" s="168"/>
      <c r="E5" s="168"/>
      <c r="F5" s="168"/>
      <c r="G5" s="168"/>
      <c r="H5" s="168"/>
      <c r="I5" s="47"/>
      <c r="J5" s="167" t="s">
        <v>216</v>
      </c>
      <c r="K5" s="168"/>
      <c r="L5" s="168"/>
      <c r="M5" s="168"/>
      <c r="N5" s="47"/>
      <c r="O5" s="167" t="s">
        <v>278</v>
      </c>
      <c r="P5" s="47"/>
    </row>
    <row r="6" spans="2:16" ht="12.75">
      <c r="B6" s="32"/>
      <c r="C6" s="4"/>
      <c r="D6" s="4"/>
      <c r="E6" s="4"/>
      <c r="F6" s="4"/>
      <c r="G6" s="4"/>
      <c r="H6" s="4"/>
      <c r="I6" s="33"/>
      <c r="J6" s="32"/>
      <c r="K6" s="4"/>
      <c r="L6" s="4"/>
      <c r="M6" s="4"/>
      <c r="N6" s="33"/>
      <c r="O6" s="32"/>
      <c r="P6" s="33"/>
    </row>
    <row r="7" spans="2:16" ht="12.75">
      <c r="B7" s="169"/>
      <c r="C7" s="165"/>
      <c r="D7" s="165"/>
      <c r="E7" s="165"/>
      <c r="F7" s="165"/>
      <c r="G7" s="165"/>
      <c r="H7" s="165"/>
      <c r="I7" s="39"/>
      <c r="J7" s="169"/>
      <c r="K7" s="165"/>
      <c r="L7" s="165"/>
      <c r="M7" s="165"/>
      <c r="N7" s="39"/>
      <c r="O7" s="169" t="s">
        <v>555</v>
      </c>
      <c r="P7" s="39"/>
    </row>
    <row r="8" spans="2:16" ht="12.75">
      <c r="B8" s="32" t="s">
        <v>556</v>
      </c>
      <c r="C8" s="4"/>
      <c r="D8" s="4"/>
      <c r="E8" s="4"/>
      <c r="F8" s="4"/>
      <c r="G8" s="4"/>
      <c r="H8" s="4"/>
      <c r="I8" s="33"/>
      <c r="J8" s="32" t="s">
        <v>279</v>
      </c>
      <c r="K8" s="4"/>
      <c r="L8" s="4"/>
      <c r="M8" s="4"/>
      <c r="N8" s="33"/>
      <c r="O8" s="32" t="s">
        <v>543</v>
      </c>
      <c r="P8" s="33"/>
    </row>
    <row r="9" spans="2:16" ht="12.75">
      <c r="B9" s="32"/>
      <c r="C9" s="4"/>
      <c r="D9" s="4"/>
      <c r="E9" s="4"/>
      <c r="F9" s="4"/>
      <c r="G9" s="4"/>
      <c r="H9" s="4"/>
      <c r="I9" s="33"/>
      <c r="J9" s="32"/>
      <c r="K9" s="4"/>
      <c r="L9" s="4"/>
      <c r="M9" s="4"/>
      <c r="N9" s="33"/>
      <c r="O9" s="32"/>
      <c r="P9" s="33"/>
    </row>
    <row r="10" spans="2:16" ht="12.75">
      <c r="B10" s="32"/>
      <c r="C10" s="4"/>
      <c r="D10" s="4"/>
      <c r="E10" s="4"/>
      <c r="F10" s="4"/>
      <c r="G10" s="4"/>
      <c r="H10" s="4"/>
      <c r="I10" s="33"/>
      <c r="J10" s="32"/>
      <c r="K10" s="4"/>
      <c r="L10" s="4"/>
      <c r="M10" s="4"/>
      <c r="N10" s="33"/>
      <c r="O10" s="32"/>
      <c r="P10" s="33"/>
    </row>
    <row r="11" spans="2:16" ht="12.75">
      <c r="B11" s="32"/>
      <c r="C11" s="4"/>
      <c r="D11" s="4"/>
      <c r="E11" s="4"/>
      <c r="F11" s="4"/>
      <c r="G11" s="4"/>
      <c r="H11" s="4"/>
      <c r="I11" s="33"/>
      <c r="J11" s="32"/>
      <c r="K11" s="4"/>
      <c r="L11" s="4"/>
      <c r="M11" s="4"/>
      <c r="N11" s="33"/>
      <c r="O11" s="32"/>
      <c r="P11" s="33"/>
    </row>
    <row r="12" spans="2:16" ht="12.75">
      <c r="B12" s="169"/>
      <c r="C12" s="165"/>
      <c r="D12" s="165"/>
      <c r="E12" s="165"/>
      <c r="F12" s="165"/>
      <c r="G12" s="165"/>
      <c r="H12" s="165"/>
      <c r="I12" s="39"/>
      <c r="J12" s="169"/>
      <c r="K12" s="165"/>
      <c r="L12" s="165"/>
      <c r="M12" s="165"/>
      <c r="N12" s="39"/>
      <c r="O12" s="169"/>
      <c r="P12" s="39"/>
    </row>
    <row r="13" spans="2:16" ht="18" customHeight="1">
      <c r="B13" s="167"/>
      <c r="C13" s="168"/>
      <c r="D13" s="168"/>
      <c r="E13" s="168"/>
      <c r="F13" s="168"/>
      <c r="G13" s="168"/>
      <c r="H13" s="168"/>
      <c r="I13" s="168"/>
      <c r="J13" s="168"/>
      <c r="K13" s="168"/>
      <c r="L13" s="168"/>
      <c r="M13" s="168"/>
      <c r="N13" s="168"/>
      <c r="O13" s="168"/>
      <c r="P13" s="47"/>
    </row>
    <row r="14" spans="2:16" ht="12.75">
      <c r="B14" s="288" t="s">
        <v>557</v>
      </c>
      <c r="C14" s="289"/>
      <c r="D14" s="289"/>
      <c r="E14" s="289"/>
      <c r="F14" s="289"/>
      <c r="G14" s="289"/>
      <c r="H14" s="289"/>
      <c r="I14" s="289"/>
      <c r="J14" s="289"/>
      <c r="K14" s="289"/>
      <c r="L14" s="289"/>
      <c r="M14" s="289"/>
      <c r="N14" s="289"/>
      <c r="O14" s="289"/>
      <c r="P14" s="290"/>
    </row>
    <row r="15" spans="2:16" ht="18" customHeight="1">
      <c r="B15" s="169"/>
      <c r="C15" s="165"/>
      <c r="D15" s="165"/>
      <c r="E15" s="165"/>
      <c r="F15" s="165"/>
      <c r="G15" s="165"/>
      <c r="H15" s="165"/>
      <c r="I15" s="165"/>
      <c r="J15" s="165"/>
      <c r="K15" s="165"/>
      <c r="L15" s="165"/>
      <c r="M15" s="165"/>
      <c r="N15" s="165"/>
      <c r="O15" s="165"/>
      <c r="P15" s="39"/>
    </row>
    <row r="16" spans="2:16" ht="26.25" customHeight="1">
      <c r="B16" s="393" t="s">
        <v>558</v>
      </c>
      <c r="C16" s="395" t="s">
        <v>559</v>
      </c>
      <c r="D16" s="395" t="s">
        <v>560</v>
      </c>
      <c r="E16" s="291"/>
      <c r="F16" s="397" t="s">
        <v>561</v>
      </c>
      <c r="G16" s="398"/>
      <c r="H16" s="398"/>
      <c r="I16" s="398"/>
      <c r="J16" s="399"/>
      <c r="K16" s="400" t="s">
        <v>562</v>
      </c>
      <c r="L16" s="395" t="s">
        <v>563</v>
      </c>
      <c r="M16" s="395" t="s">
        <v>564</v>
      </c>
      <c r="N16" s="403" t="s">
        <v>565</v>
      </c>
      <c r="O16" s="403"/>
      <c r="P16" s="404"/>
    </row>
    <row r="17" spans="2:16" ht="12.75">
      <c r="B17" s="394"/>
      <c r="C17" s="396"/>
      <c r="D17" s="396"/>
      <c r="E17" s="292"/>
      <c r="F17" s="285" t="s">
        <v>280</v>
      </c>
      <c r="G17" s="405" t="s">
        <v>566</v>
      </c>
      <c r="H17" s="285" t="s">
        <v>567</v>
      </c>
      <c r="I17" s="285" t="s">
        <v>568</v>
      </c>
      <c r="J17" s="285" t="s">
        <v>569</v>
      </c>
      <c r="K17" s="401"/>
      <c r="L17" s="396"/>
      <c r="M17" s="396"/>
      <c r="N17" s="396" t="s">
        <v>570</v>
      </c>
      <c r="O17" s="407" t="s">
        <v>571</v>
      </c>
      <c r="P17" s="408" t="s">
        <v>572</v>
      </c>
    </row>
    <row r="18" spans="2:16" ht="12.75">
      <c r="B18" s="394"/>
      <c r="C18" s="396"/>
      <c r="D18" s="396"/>
      <c r="E18" s="292"/>
      <c r="F18" s="285"/>
      <c r="G18" s="406"/>
      <c r="H18" s="285"/>
      <c r="I18" s="285" t="s">
        <v>573</v>
      </c>
      <c r="J18" s="285" t="s">
        <v>573</v>
      </c>
      <c r="K18" s="401"/>
      <c r="L18" s="396"/>
      <c r="M18" s="396"/>
      <c r="N18" s="396"/>
      <c r="O18" s="396"/>
      <c r="P18" s="409"/>
    </row>
    <row r="19" spans="2:16" ht="12.75">
      <c r="B19" s="194">
        <v>1</v>
      </c>
      <c r="C19" s="293">
        <v>2</v>
      </c>
      <c r="D19" s="293">
        <v>3</v>
      </c>
      <c r="E19" s="293">
        <v>4</v>
      </c>
      <c r="F19" s="293">
        <v>5</v>
      </c>
      <c r="G19" s="293">
        <v>6</v>
      </c>
      <c r="H19" s="293">
        <v>7</v>
      </c>
      <c r="I19" s="293">
        <v>8</v>
      </c>
      <c r="J19" s="293">
        <v>9</v>
      </c>
      <c r="K19" s="293">
        <v>10</v>
      </c>
      <c r="L19" s="293">
        <v>11</v>
      </c>
      <c r="M19" s="293">
        <v>12</v>
      </c>
      <c r="N19" s="293">
        <v>13</v>
      </c>
      <c r="O19" s="293">
        <v>14</v>
      </c>
      <c r="P19" s="294">
        <v>15</v>
      </c>
    </row>
    <row r="20" spans="2:16" ht="12.75">
      <c r="B20" s="124"/>
      <c r="C20" s="125"/>
      <c r="D20" s="125"/>
      <c r="E20" s="125"/>
      <c r="F20" s="125"/>
      <c r="G20" s="125"/>
      <c r="H20" s="125"/>
      <c r="I20" s="125"/>
      <c r="J20" s="125"/>
      <c r="K20" s="125"/>
      <c r="L20" s="125"/>
      <c r="M20" s="125"/>
      <c r="N20" s="125"/>
      <c r="O20" s="125"/>
      <c r="P20" s="126"/>
    </row>
    <row r="21" spans="2:16" ht="12.75">
      <c r="B21" s="286"/>
      <c r="C21" s="193"/>
      <c r="D21" s="193"/>
      <c r="E21" s="193"/>
      <c r="F21" s="193"/>
      <c r="G21" s="193"/>
      <c r="H21" s="193"/>
      <c r="I21" s="193"/>
      <c r="J21" s="193"/>
      <c r="K21" s="193"/>
      <c r="L21" s="193"/>
      <c r="M21" s="193"/>
      <c r="N21" s="193"/>
      <c r="O21" s="193"/>
      <c r="P21" s="115"/>
    </row>
    <row r="22" spans="2:16" ht="12.75">
      <c r="B22" s="286"/>
      <c r="C22" s="193"/>
      <c r="D22" s="193"/>
      <c r="E22" s="193"/>
      <c r="F22" s="193"/>
      <c r="G22" s="193"/>
      <c r="H22" s="193"/>
      <c r="I22" s="193"/>
      <c r="J22" s="193"/>
      <c r="K22" s="193"/>
      <c r="L22" s="193"/>
      <c r="M22" s="193"/>
      <c r="N22" s="193"/>
      <c r="O22" s="193"/>
      <c r="P22" s="115"/>
    </row>
    <row r="23" spans="2:16" ht="12.75">
      <c r="B23" s="286"/>
      <c r="C23" s="193"/>
      <c r="D23" s="193"/>
      <c r="E23" s="193"/>
      <c r="F23" s="193"/>
      <c r="G23" s="193"/>
      <c r="H23" s="193"/>
      <c r="I23" s="193"/>
      <c r="J23" s="193"/>
      <c r="K23" s="193"/>
      <c r="L23" s="193"/>
      <c r="M23" s="193"/>
      <c r="N23" s="193"/>
      <c r="O23" s="193"/>
      <c r="P23" s="115"/>
    </row>
    <row r="24" spans="2:16" ht="12.75">
      <c r="B24" s="286"/>
      <c r="C24" s="193"/>
      <c r="D24" s="193"/>
      <c r="E24" s="193"/>
      <c r="F24" s="193"/>
      <c r="G24" s="193"/>
      <c r="H24" s="193"/>
      <c r="I24" s="193"/>
      <c r="J24" s="193"/>
      <c r="K24" s="193"/>
      <c r="L24" s="193"/>
      <c r="M24" s="193"/>
      <c r="N24" s="193"/>
      <c r="O24" s="193"/>
      <c r="P24" s="115"/>
    </row>
    <row r="25" spans="2:16" ht="12.75">
      <c r="B25" s="286"/>
      <c r="C25" s="193"/>
      <c r="D25" s="193"/>
      <c r="E25" s="193"/>
      <c r="F25" s="193"/>
      <c r="G25" s="193"/>
      <c r="H25" s="193"/>
      <c r="I25" s="193"/>
      <c r="J25" s="193"/>
      <c r="K25" s="193"/>
      <c r="L25" s="193"/>
      <c r="M25" s="193"/>
      <c r="N25" s="193"/>
      <c r="O25" s="193"/>
      <c r="P25" s="115"/>
    </row>
    <row r="26" spans="2:16" ht="12.75">
      <c r="B26" s="286"/>
      <c r="C26" s="193"/>
      <c r="D26" s="193"/>
      <c r="E26" s="193"/>
      <c r="F26" s="193"/>
      <c r="G26" s="193"/>
      <c r="H26" s="193"/>
      <c r="I26" s="193"/>
      <c r="J26" s="193"/>
      <c r="K26" s="193"/>
      <c r="L26" s="193"/>
      <c r="M26" s="193"/>
      <c r="N26" s="193"/>
      <c r="O26" s="193"/>
      <c r="P26" s="115"/>
    </row>
    <row r="27" spans="2:16" ht="12.75">
      <c r="B27" s="286"/>
      <c r="C27" s="193"/>
      <c r="D27" s="193"/>
      <c r="E27" s="193"/>
      <c r="F27" s="193"/>
      <c r="G27" s="193"/>
      <c r="H27" s="193"/>
      <c r="I27" s="193"/>
      <c r="J27" s="193"/>
      <c r="K27" s="193"/>
      <c r="L27" s="193"/>
      <c r="M27" s="193"/>
      <c r="N27" s="193"/>
      <c r="O27" s="193"/>
      <c r="P27" s="115"/>
    </row>
    <row r="28" spans="2:16" ht="12.75">
      <c r="B28" s="286"/>
      <c r="C28" s="193"/>
      <c r="D28" s="193"/>
      <c r="E28" s="193"/>
      <c r="F28" s="193"/>
      <c r="G28" s="193"/>
      <c r="H28" s="193"/>
      <c r="I28" s="193"/>
      <c r="J28" s="193"/>
      <c r="K28" s="193"/>
      <c r="L28" s="193"/>
      <c r="M28" s="193"/>
      <c r="N28" s="193"/>
      <c r="O28" s="193"/>
      <c r="P28" s="115"/>
    </row>
    <row r="29" spans="2:16" ht="12.75">
      <c r="B29" s="286"/>
      <c r="C29" s="193"/>
      <c r="D29" s="193"/>
      <c r="E29" s="193"/>
      <c r="F29" s="193"/>
      <c r="G29" s="193"/>
      <c r="H29" s="193"/>
      <c r="I29" s="193"/>
      <c r="J29" s="193"/>
      <c r="K29" s="193"/>
      <c r="L29" s="193"/>
      <c r="M29" s="193"/>
      <c r="N29" s="193"/>
      <c r="O29" s="193"/>
      <c r="P29" s="115"/>
    </row>
    <row r="30" spans="2:16" ht="12.75">
      <c r="B30" s="286"/>
      <c r="C30" s="193"/>
      <c r="D30" s="193"/>
      <c r="E30" s="193"/>
      <c r="F30" s="193"/>
      <c r="G30" s="193"/>
      <c r="H30" s="193"/>
      <c r="I30" s="193"/>
      <c r="J30" s="193"/>
      <c r="K30" s="193"/>
      <c r="L30" s="193"/>
      <c r="M30" s="193"/>
      <c r="N30" s="193"/>
      <c r="O30" s="193"/>
      <c r="P30" s="115"/>
    </row>
    <row r="31" spans="2:16" ht="12.75">
      <c r="B31" s="286"/>
      <c r="C31" s="193"/>
      <c r="D31" s="193"/>
      <c r="E31" s="193"/>
      <c r="F31" s="193"/>
      <c r="G31" s="193"/>
      <c r="H31" s="193"/>
      <c r="I31" s="193"/>
      <c r="J31" s="193"/>
      <c r="K31" s="193"/>
      <c r="L31" s="193"/>
      <c r="M31" s="193"/>
      <c r="N31" s="193"/>
      <c r="O31" s="193"/>
      <c r="P31" s="115"/>
    </row>
    <row r="32" spans="2:16" ht="12.75">
      <c r="B32" s="286"/>
      <c r="C32" s="193"/>
      <c r="D32" s="193"/>
      <c r="E32" s="193"/>
      <c r="F32" s="193"/>
      <c r="G32" s="193"/>
      <c r="H32" s="193"/>
      <c r="I32" s="193"/>
      <c r="J32" s="193"/>
      <c r="K32" s="193"/>
      <c r="L32" s="193"/>
      <c r="M32" s="193"/>
      <c r="N32" s="193"/>
      <c r="O32" s="193"/>
      <c r="P32" s="115"/>
    </row>
    <row r="33" spans="2:16" ht="12.75">
      <c r="B33" s="40"/>
      <c r="C33" s="127"/>
      <c r="D33" s="127"/>
      <c r="E33" s="127"/>
      <c r="F33" s="127"/>
      <c r="G33" s="127"/>
      <c r="H33" s="127"/>
      <c r="I33" s="127"/>
      <c r="J33" s="127"/>
      <c r="K33" s="127"/>
      <c r="L33" s="127"/>
      <c r="M33" s="127"/>
      <c r="N33" s="127"/>
      <c r="O33" s="127"/>
      <c r="P33" s="116"/>
    </row>
    <row r="34" spans="2:16" ht="12.75">
      <c r="B34" s="40"/>
      <c r="C34" s="127"/>
      <c r="D34" s="127"/>
      <c r="E34" s="127"/>
      <c r="F34" s="127"/>
      <c r="G34" s="127"/>
      <c r="H34" s="127"/>
      <c r="I34" s="127"/>
      <c r="J34" s="127"/>
      <c r="K34" s="127"/>
      <c r="L34" s="127"/>
      <c r="M34" s="127"/>
      <c r="N34" s="127"/>
      <c r="O34" s="127"/>
      <c r="P34" s="116"/>
    </row>
    <row r="35" spans="2:16" ht="12.75">
      <c r="B35" s="40"/>
      <c r="C35" s="127"/>
      <c r="D35" s="127"/>
      <c r="E35" s="127"/>
      <c r="F35" s="127"/>
      <c r="G35" s="127"/>
      <c r="H35" s="127"/>
      <c r="I35" s="127"/>
      <c r="J35" s="127"/>
      <c r="K35" s="127"/>
      <c r="L35" s="127"/>
      <c r="M35" s="127"/>
      <c r="N35" s="127"/>
      <c r="O35" s="127"/>
      <c r="P35" s="116"/>
    </row>
    <row r="36" spans="2:16" ht="12.75">
      <c r="B36" s="287"/>
      <c r="C36" s="173"/>
      <c r="D36" s="173"/>
      <c r="E36" s="173"/>
      <c r="F36" s="173"/>
      <c r="G36" s="173"/>
      <c r="H36" s="173"/>
      <c r="I36" s="173"/>
      <c r="J36" s="173"/>
      <c r="K36" s="173"/>
      <c r="L36" s="173"/>
      <c r="M36" s="173"/>
      <c r="N36" s="173"/>
      <c r="O36" s="173"/>
      <c r="P36" s="120"/>
    </row>
    <row r="37" spans="2:16" ht="12.75">
      <c r="B37" s="167"/>
      <c r="C37" s="168"/>
      <c r="D37" s="168"/>
      <c r="E37" s="168"/>
      <c r="F37" s="168"/>
      <c r="G37" s="168"/>
      <c r="H37" s="168"/>
      <c r="I37" s="168"/>
      <c r="J37" s="168"/>
      <c r="K37" s="168"/>
      <c r="L37" s="168"/>
      <c r="M37" s="168"/>
      <c r="N37" s="168"/>
      <c r="O37" s="168"/>
      <c r="P37" s="47"/>
    </row>
    <row r="38" spans="2:16" ht="12.75">
      <c r="B38" s="32"/>
      <c r="C38" s="4"/>
      <c r="D38" s="4"/>
      <c r="E38" s="4"/>
      <c r="F38" s="4"/>
      <c r="G38" s="4"/>
      <c r="H38" s="4"/>
      <c r="I38" s="4"/>
      <c r="J38" s="4"/>
      <c r="K38" s="4"/>
      <c r="L38" s="4"/>
      <c r="M38" s="4"/>
      <c r="N38" s="4"/>
      <c r="O38" s="4"/>
      <c r="P38" s="33"/>
    </row>
    <row r="39" spans="2:16" ht="12.75">
      <c r="B39" s="32" t="s">
        <v>574</v>
      </c>
      <c r="C39" s="4"/>
      <c r="D39" s="4"/>
      <c r="E39" s="4"/>
      <c r="F39" s="4"/>
      <c r="G39" s="4"/>
      <c r="H39" s="4"/>
      <c r="I39" s="4"/>
      <c r="J39" s="4"/>
      <c r="K39" s="4"/>
      <c r="L39" s="4"/>
      <c r="M39" s="4"/>
      <c r="N39" s="4"/>
      <c r="O39" s="4"/>
      <c r="P39" s="33"/>
    </row>
    <row r="40" spans="2:16" ht="12.75">
      <c r="B40" s="32" t="s">
        <v>575</v>
      </c>
      <c r="C40" s="4"/>
      <c r="D40" s="4"/>
      <c r="E40" s="4"/>
      <c r="F40" s="4"/>
      <c r="G40" s="4"/>
      <c r="H40" s="4"/>
      <c r="I40" s="4"/>
      <c r="J40" s="4"/>
      <c r="K40" s="4"/>
      <c r="L40" s="4"/>
      <c r="M40" s="4"/>
      <c r="N40" s="4"/>
      <c r="O40" s="4"/>
      <c r="P40" s="33"/>
    </row>
    <row r="41" spans="2:16" ht="12.75">
      <c r="B41" s="32"/>
      <c r="C41" s="4"/>
      <c r="D41" s="4"/>
      <c r="E41" s="4"/>
      <c r="F41" s="4"/>
      <c r="G41" s="4"/>
      <c r="H41" s="4"/>
      <c r="I41" s="4"/>
      <c r="J41" s="4"/>
      <c r="K41" s="4"/>
      <c r="L41" s="4"/>
      <c r="M41" s="4"/>
      <c r="N41" s="4"/>
      <c r="O41" s="4"/>
      <c r="P41" s="33"/>
    </row>
    <row r="42" spans="2:16" ht="12.75">
      <c r="B42" s="169"/>
      <c r="C42" s="165"/>
      <c r="D42" s="165"/>
      <c r="E42" s="165"/>
      <c r="F42" s="165"/>
      <c r="G42" s="165"/>
      <c r="H42" s="165"/>
      <c r="I42" s="165"/>
      <c r="J42" s="165"/>
      <c r="K42" s="165"/>
      <c r="L42" s="165"/>
      <c r="M42" s="165"/>
      <c r="N42" s="165"/>
      <c r="O42" s="165"/>
      <c r="P42" s="39"/>
    </row>
    <row r="44" spans="1:17" ht="12.75">
      <c r="A44" s="402"/>
      <c r="B44" s="402"/>
      <c r="C44" s="402"/>
      <c r="D44" s="402"/>
      <c r="E44" s="402"/>
      <c r="F44" s="402"/>
      <c r="G44" s="402"/>
      <c r="H44" s="402"/>
      <c r="I44" s="402"/>
      <c r="J44" s="402"/>
      <c r="K44" s="402"/>
      <c r="L44" s="402"/>
      <c r="M44" s="402"/>
      <c r="N44" s="402"/>
      <c r="O44" s="402"/>
      <c r="P44" s="402"/>
      <c r="Q44" s="402"/>
    </row>
  </sheetData>
  <sheetProtection/>
  <mergeCells count="13">
    <mergeCell ref="A44:Q44"/>
    <mergeCell ref="M16:M18"/>
    <mergeCell ref="N16:P16"/>
    <mergeCell ref="G17:G18"/>
    <mergeCell ref="N17:N18"/>
    <mergeCell ref="O17:O18"/>
    <mergeCell ref="P17:P18"/>
    <mergeCell ref="B16:B18"/>
    <mergeCell ref="C16:C18"/>
    <mergeCell ref="D16:D18"/>
    <mergeCell ref="F16:J16"/>
    <mergeCell ref="K16:K18"/>
    <mergeCell ref="L16:L18"/>
  </mergeCells>
  <printOptions/>
  <pageMargins left="0.7086614173228347" right="0.7086614173228347" top="0.7480314960629921" bottom="0.7480314960629921" header="0.31496062992125984" footer="0.31496062992125984"/>
  <pageSetup horizontalDpi="600" verticalDpi="600" orientation="landscape" scale="70" r:id="rId1"/>
</worksheet>
</file>

<file path=xl/worksheets/sheet10.xml><?xml version="1.0" encoding="utf-8"?>
<worksheet xmlns="http://schemas.openxmlformats.org/spreadsheetml/2006/main" xmlns:r="http://schemas.openxmlformats.org/officeDocument/2006/relationships">
  <dimension ref="A1:F52"/>
  <sheetViews>
    <sheetView showGridLines="0" zoomScale="75" zoomScaleNormal="75" zoomScalePageLayoutView="0" workbookViewId="0" topLeftCell="A1">
      <selection activeCell="A52" sqref="A52:F52"/>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521</v>
      </c>
    </row>
    <row r="4" spans="2:6" ht="15">
      <c r="B4" s="475" t="s">
        <v>338</v>
      </c>
      <c r="C4" s="475"/>
      <c r="D4" s="475"/>
      <c r="E4" s="475"/>
      <c r="F4" s="208"/>
    </row>
    <row r="5" spans="2:6" ht="12.75">
      <c r="B5" s="4"/>
      <c r="C5" s="4"/>
      <c r="D5" s="4"/>
      <c r="E5" s="4"/>
      <c r="F5" s="4"/>
    </row>
    <row r="6" spans="2:6" ht="12.75">
      <c r="B6" s="4"/>
      <c r="C6" s="4"/>
      <c r="D6" s="4"/>
      <c r="E6" s="209"/>
      <c r="F6" s="4"/>
    </row>
    <row r="7" spans="2:6" ht="12.75">
      <c r="B7" s="214" t="s">
        <v>213</v>
      </c>
      <c r="C7" s="215"/>
      <c r="D7" s="177" t="s">
        <v>166</v>
      </c>
      <c r="E7" s="177" t="s">
        <v>278</v>
      </c>
      <c r="F7" s="4"/>
    </row>
    <row r="8" spans="2:6" ht="12.75">
      <c r="B8" s="216"/>
      <c r="C8" s="217"/>
      <c r="D8" s="68"/>
      <c r="E8" s="178"/>
      <c r="F8" s="4"/>
    </row>
    <row r="9" spans="2:6" ht="12.75">
      <c r="B9" s="214" t="s">
        <v>214</v>
      </c>
      <c r="C9" s="215"/>
      <c r="D9" s="218"/>
      <c r="E9" s="178" t="s">
        <v>167</v>
      </c>
      <c r="F9" s="4"/>
    </row>
    <row r="10" spans="2:6" ht="12.75">
      <c r="B10" s="219"/>
      <c r="C10" s="220"/>
      <c r="D10" s="221"/>
      <c r="E10" s="178"/>
      <c r="F10" s="4"/>
    </row>
    <row r="11" spans="2:6" ht="12.75">
      <c r="B11" s="216"/>
      <c r="C11" s="217"/>
      <c r="D11" s="222" t="s">
        <v>339</v>
      </c>
      <c r="E11" s="178"/>
      <c r="F11" s="4"/>
    </row>
    <row r="12" spans="2:6" ht="12.75">
      <c r="B12" s="214" t="s">
        <v>216</v>
      </c>
      <c r="C12" s="220"/>
      <c r="D12" s="222" t="s">
        <v>168</v>
      </c>
      <c r="E12" s="178"/>
      <c r="F12" s="4"/>
    </row>
    <row r="13" spans="2:6" ht="12.75">
      <c r="B13" s="223"/>
      <c r="C13" s="224"/>
      <c r="D13" s="225"/>
      <c r="E13" s="68"/>
      <c r="F13" s="4"/>
    </row>
    <row r="14" spans="2:6" ht="12.75">
      <c r="B14" s="226"/>
      <c r="C14" s="226"/>
      <c r="D14" s="211"/>
      <c r="E14" s="4"/>
      <c r="F14" s="4"/>
    </row>
    <row r="15" spans="2:6" ht="12.75">
      <c r="B15" s="476" t="s">
        <v>4</v>
      </c>
      <c r="C15" s="477"/>
      <c r="D15" s="227" t="s">
        <v>512</v>
      </c>
      <c r="E15" s="228" t="s">
        <v>176</v>
      </c>
      <c r="F15" s="4"/>
    </row>
    <row r="16" spans="2:6" ht="12.75">
      <c r="B16" s="167"/>
      <c r="C16" s="188"/>
      <c r="D16" s="189"/>
      <c r="E16" s="190"/>
      <c r="F16" s="4"/>
    </row>
    <row r="17" spans="2:6" ht="12.75">
      <c r="B17" s="32" t="s">
        <v>341</v>
      </c>
      <c r="C17" s="188"/>
      <c r="D17" s="189"/>
      <c r="E17" s="190"/>
      <c r="F17" s="4"/>
    </row>
    <row r="18" spans="2:6" ht="12.75">
      <c r="B18" s="32">
        <v>1</v>
      </c>
      <c r="C18" s="188" t="s">
        <v>342</v>
      </c>
      <c r="D18" s="189"/>
      <c r="E18" s="190"/>
      <c r="F18" s="4"/>
    </row>
    <row r="19" spans="2:6" ht="12.75">
      <c r="B19" s="32">
        <v>2</v>
      </c>
      <c r="C19" s="188" t="s">
        <v>343</v>
      </c>
      <c r="D19" s="189"/>
      <c r="E19" s="190"/>
      <c r="F19" s="4"/>
    </row>
    <row r="20" spans="2:6" ht="12.75">
      <c r="B20" s="32">
        <v>3</v>
      </c>
      <c r="C20" s="188" t="s">
        <v>344</v>
      </c>
      <c r="D20" s="189"/>
      <c r="E20" s="190"/>
      <c r="F20" s="4"/>
    </row>
    <row r="21" spans="2:6" ht="12.75">
      <c r="B21" s="32">
        <v>4</v>
      </c>
      <c r="C21" s="188" t="s">
        <v>345</v>
      </c>
      <c r="D21" s="189"/>
      <c r="E21" s="190"/>
      <c r="F21" s="4"/>
    </row>
    <row r="22" spans="2:6" ht="12.75">
      <c r="B22" s="32">
        <v>5</v>
      </c>
      <c r="C22" s="188" t="s">
        <v>346</v>
      </c>
      <c r="D22" s="189"/>
      <c r="E22" s="190"/>
      <c r="F22" s="4"/>
    </row>
    <row r="23" spans="2:6" ht="12.75">
      <c r="B23" s="32">
        <v>6</v>
      </c>
      <c r="C23" s="188" t="s">
        <v>347</v>
      </c>
      <c r="D23" s="189"/>
      <c r="E23" s="190"/>
      <c r="F23" s="4"/>
    </row>
    <row r="24" spans="2:6" ht="12.75">
      <c r="B24" s="32">
        <v>7</v>
      </c>
      <c r="C24" s="188" t="s">
        <v>348</v>
      </c>
      <c r="D24" s="189"/>
      <c r="E24" s="190"/>
      <c r="F24" s="4"/>
    </row>
    <row r="25" spans="2:6" ht="12.75">
      <c r="B25" s="32">
        <v>8</v>
      </c>
      <c r="C25" s="188" t="s">
        <v>349</v>
      </c>
      <c r="D25" s="189"/>
      <c r="E25" s="190"/>
      <c r="F25" s="4"/>
    </row>
    <row r="26" spans="2:6" ht="12.75">
      <c r="B26" s="32">
        <v>9</v>
      </c>
      <c r="C26" s="188" t="s">
        <v>350</v>
      </c>
      <c r="D26" s="189"/>
      <c r="E26" s="190"/>
      <c r="F26" s="4"/>
    </row>
    <row r="27" spans="2:6" ht="12.75">
      <c r="B27" s="32">
        <v>10</v>
      </c>
      <c r="C27" s="188" t="s">
        <v>351</v>
      </c>
      <c r="D27" s="189"/>
      <c r="E27" s="190"/>
      <c r="F27" s="4"/>
    </row>
    <row r="28" spans="2:6" ht="12.75">
      <c r="B28" s="32">
        <v>11</v>
      </c>
      <c r="C28" s="188" t="s">
        <v>352</v>
      </c>
      <c r="D28" s="189"/>
      <c r="E28" s="190"/>
      <c r="F28" s="4"/>
    </row>
    <row r="29" spans="2:6" ht="12.75">
      <c r="B29" s="32">
        <v>12</v>
      </c>
      <c r="C29" s="188" t="s">
        <v>353</v>
      </c>
      <c r="D29" s="189"/>
      <c r="E29" s="190"/>
      <c r="F29" s="4"/>
    </row>
    <row r="30" spans="2:6" ht="12.75">
      <c r="B30" s="32">
        <v>13</v>
      </c>
      <c r="C30" s="188" t="s">
        <v>354</v>
      </c>
      <c r="D30" s="189"/>
      <c r="E30" s="190"/>
      <c r="F30" s="4"/>
    </row>
    <row r="31" spans="2:6" ht="12.75">
      <c r="B31" s="32">
        <v>14</v>
      </c>
      <c r="C31" s="188" t="s">
        <v>355</v>
      </c>
      <c r="D31" s="189"/>
      <c r="E31" s="190"/>
      <c r="F31" s="4"/>
    </row>
    <row r="32" spans="2:6" ht="12.75">
      <c r="B32" s="32">
        <v>15</v>
      </c>
      <c r="C32" s="188" t="s">
        <v>356</v>
      </c>
      <c r="D32" s="189"/>
      <c r="E32" s="190"/>
      <c r="F32" s="4"/>
    </row>
    <row r="33" spans="2:6" ht="12.75">
      <c r="B33" s="32">
        <v>16</v>
      </c>
      <c r="C33" s="188" t="s">
        <v>357</v>
      </c>
      <c r="D33" s="189"/>
      <c r="E33" s="190"/>
      <c r="F33" s="4"/>
    </row>
    <row r="34" spans="2:6" ht="12.75">
      <c r="B34" s="32">
        <v>17</v>
      </c>
      <c r="C34" s="188" t="s">
        <v>358</v>
      </c>
      <c r="D34" s="189"/>
      <c r="E34" s="190"/>
      <c r="F34" s="4"/>
    </row>
    <row r="35" spans="2:6" ht="12.75">
      <c r="B35" s="32">
        <v>18</v>
      </c>
      <c r="C35" s="188" t="s">
        <v>359</v>
      </c>
      <c r="D35" s="189"/>
      <c r="E35" s="190"/>
      <c r="F35" s="4"/>
    </row>
    <row r="36" spans="2:6" ht="12.75">
      <c r="B36" s="32">
        <v>19</v>
      </c>
      <c r="C36" s="188" t="s">
        <v>360</v>
      </c>
      <c r="D36" s="189"/>
      <c r="E36" s="190"/>
      <c r="F36" s="4"/>
    </row>
    <row r="37" spans="2:6" ht="12.75">
      <c r="B37" s="32">
        <v>20</v>
      </c>
      <c r="C37" s="188" t="s">
        <v>361</v>
      </c>
      <c r="D37" s="189"/>
      <c r="E37" s="190"/>
      <c r="F37" s="4"/>
    </row>
    <row r="38" spans="2:6" ht="12.75">
      <c r="B38" s="32">
        <v>21</v>
      </c>
      <c r="C38" s="188" t="s">
        <v>362</v>
      </c>
      <c r="D38" s="189"/>
      <c r="E38" s="190"/>
      <c r="F38" s="4"/>
    </row>
    <row r="39" spans="2:6" ht="12.75">
      <c r="B39" s="32">
        <v>22</v>
      </c>
      <c r="C39" s="188" t="s">
        <v>363</v>
      </c>
      <c r="D39" s="189"/>
      <c r="E39" s="190"/>
      <c r="F39" s="4"/>
    </row>
    <row r="40" spans="2:6" ht="12.75">
      <c r="B40" s="32">
        <v>23</v>
      </c>
      <c r="C40" s="188" t="s">
        <v>364</v>
      </c>
      <c r="D40" s="189"/>
      <c r="E40" s="190"/>
      <c r="F40" s="4"/>
    </row>
    <row r="41" spans="2:6" ht="12.75">
      <c r="B41" s="32">
        <v>24</v>
      </c>
      <c r="C41" s="188" t="s">
        <v>365</v>
      </c>
      <c r="D41" s="189"/>
      <c r="E41" s="190"/>
      <c r="F41" s="4"/>
    </row>
    <row r="42" spans="2:6" ht="12.75">
      <c r="B42" s="32">
        <v>25</v>
      </c>
      <c r="C42" s="188" t="s">
        <v>366</v>
      </c>
      <c r="D42" s="189"/>
      <c r="E42" s="190"/>
      <c r="F42" s="4"/>
    </row>
    <row r="43" spans="2:6" ht="12.75">
      <c r="B43" s="32">
        <v>26</v>
      </c>
      <c r="C43" s="188" t="s">
        <v>367</v>
      </c>
      <c r="D43" s="189"/>
      <c r="E43" s="190"/>
      <c r="F43" s="4"/>
    </row>
    <row r="44" spans="2:6" ht="12.75">
      <c r="B44" s="32">
        <v>27</v>
      </c>
      <c r="C44" s="188" t="s">
        <v>368</v>
      </c>
      <c r="D44" s="189"/>
      <c r="E44" s="190"/>
      <c r="F44" s="4"/>
    </row>
    <row r="45" spans="2:6" ht="12.75">
      <c r="B45" s="32">
        <v>28</v>
      </c>
      <c r="C45" s="188" t="s">
        <v>369</v>
      </c>
      <c r="D45" s="189"/>
      <c r="E45" s="190"/>
      <c r="F45" s="4"/>
    </row>
    <row r="46" spans="2:6" ht="12.75">
      <c r="B46" s="32">
        <v>29</v>
      </c>
      <c r="C46" s="188" t="s">
        <v>370</v>
      </c>
      <c r="D46" s="189"/>
      <c r="E46" s="190"/>
      <c r="F46" s="4"/>
    </row>
    <row r="47" spans="2:6" ht="12.75">
      <c r="B47" s="32">
        <v>30</v>
      </c>
      <c r="C47" s="188" t="s">
        <v>371</v>
      </c>
      <c r="D47" s="189"/>
      <c r="E47" s="190"/>
      <c r="F47" s="4"/>
    </row>
    <row r="48" spans="2:5" ht="12.75">
      <c r="B48" s="32">
        <v>31</v>
      </c>
      <c r="C48" s="188" t="s">
        <v>372</v>
      </c>
      <c r="D48" s="189"/>
      <c r="E48" s="190"/>
    </row>
    <row r="49" spans="2:5" ht="12.75">
      <c r="B49" s="169">
        <v>32</v>
      </c>
      <c r="C49" s="198" t="s">
        <v>373</v>
      </c>
      <c r="D49" s="129"/>
      <c r="E49" s="130"/>
    </row>
    <row r="50" spans="2:5" ht="12.75">
      <c r="B50" s="200" t="s">
        <v>374</v>
      </c>
      <c r="C50" s="198"/>
      <c r="D50" s="129"/>
      <c r="E50" s="130"/>
    </row>
    <row r="51" spans="2:5" ht="12.75">
      <c r="B51" s="4"/>
      <c r="C51" s="4"/>
      <c r="D51" s="4"/>
      <c r="E51" s="4"/>
    </row>
    <row r="52" spans="1:6" ht="12.75">
      <c r="A52" s="402"/>
      <c r="B52" s="402"/>
      <c r="C52" s="402"/>
      <c r="D52" s="402"/>
      <c r="E52" s="402"/>
      <c r="F52" s="402"/>
    </row>
  </sheetData>
  <sheetProtection/>
  <mergeCells count="3">
    <mergeCell ref="B4:E4"/>
    <mergeCell ref="B15:C15"/>
    <mergeCell ref="A52:F52"/>
  </mergeCells>
  <printOptions horizontalCentered="1"/>
  <pageMargins left="0.1968503937007874" right="0.1968503937007874" top="0.984251968503937" bottom="0.984251968503937" header="0" footer="0"/>
  <pageSetup horizontalDpi="600" verticalDpi="600" orientation="portrait" scale="92" r:id="rId1"/>
</worksheet>
</file>

<file path=xl/worksheets/sheet11.xml><?xml version="1.0" encoding="utf-8"?>
<worksheet xmlns="http://schemas.openxmlformats.org/spreadsheetml/2006/main" xmlns:r="http://schemas.openxmlformats.org/officeDocument/2006/relationships">
  <dimension ref="A1:F54"/>
  <sheetViews>
    <sheetView showGridLines="0" zoomScale="75" zoomScaleNormal="75" zoomScalePageLayoutView="0" workbookViewId="0" topLeftCell="A1">
      <selection activeCell="A54" sqref="A54:F54"/>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520</v>
      </c>
    </row>
    <row r="3" spans="2:6" ht="15">
      <c r="B3" s="475" t="s">
        <v>338</v>
      </c>
      <c r="C3" s="475"/>
      <c r="D3" s="475"/>
      <c r="E3" s="475"/>
      <c r="F3" s="208"/>
    </row>
    <row r="4" spans="2:6" ht="12.75">
      <c r="B4" s="4"/>
      <c r="C4" s="4"/>
      <c r="D4" s="4"/>
      <c r="E4" s="209"/>
      <c r="F4" s="4"/>
    </row>
    <row r="5" spans="2:6" ht="12.75">
      <c r="B5" s="214" t="s">
        <v>213</v>
      </c>
      <c r="C5" s="215"/>
      <c r="D5" s="177" t="s">
        <v>166</v>
      </c>
      <c r="E5" s="177" t="s">
        <v>278</v>
      </c>
      <c r="F5" s="4"/>
    </row>
    <row r="6" spans="2:6" ht="12.75">
      <c r="B6" s="216"/>
      <c r="C6" s="217"/>
      <c r="D6" s="68"/>
      <c r="E6" s="178"/>
      <c r="F6" s="4"/>
    </row>
    <row r="7" spans="2:6" ht="12.75">
      <c r="B7" s="214" t="s">
        <v>214</v>
      </c>
      <c r="C7" s="215"/>
      <c r="D7" s="218"/>
      <c r="E7" s="178" t="s">
        <v>167</v>
      </c>
      <c r="F7" s="4"/>
    </row>
    <row r="8" spans="2:6" ht="12.75">
      <c r="B8" s="219"/>
      <c r="C8" s="220"/>
      <c r="D8" s="221"/>
      <c r="E8" s="178"/>
      <c r="F8" s="4"/>
    </row>
    <row r="9" spans="2:6" ht="12.75">
      <c r="B9" s="216"/>
      <c r="C9" s="217"/>
      <c r="D9" s="222" t="s">
        <v>339</v>
      </c>
      <c r="E9" s="178"/>
      <c r="F9" s="4"/>
    </row>
    <row r="10" spans="2:6" ht="12.75">
      <c r="B10" s="214" t="s">
        <v>216</v>
      </c>
      <c r="C10" s="220"/>
      <c r="D10" s="222" t="s">
        <v>168</v>
      </c>
      <c r="E10" s="178"/>
      <c r="F10" s="4"/>
    </row>
    <row r="11" spans="2:6" ht="12.75">
      <c r="B11" s="223"/>
      <c r="C11" s="224"/>
      <c r="D11" s="225"/>
      <c r="E11" s="68"/>
      <c r="F11" s="4"/>
    </row>
    <row r="12" spans="2:6" ht="12.75">
      <c r="B12" s="226"/>
      <c r="C12" s="226"/>
      <c r="D12" s="211"/>
      <c r="E12" s="4"/>
      <c r="F12" s="4"/>
    </row>
    <row r="13" spans="2:6" ht="12.75">
      <c r="B13" s="476" t="s">
        <v>4</v>
      </c>
      <c r="C13" s="477"/>
      <c r="D13" s="227" t="s">
        <v>512</v>
      </c>
      <c r="E13" s="228" t="s">
        <v>176</v>
      </c>
      <c r="F13" s="4"/>
    </row>
    <row r="14" spans="2:6" ht="12.75">
      <c r="B14" s="167"/>
      <c r="C14" s="188"/>
      <c r="D14" s="189"/>
      <c r="E14" s="190"/>
      <c r="F14" s="4"/>
    </row>
    <row r="15" spans="2:6" ht="12.75">
      <c r="B15" s="32" t="s">
        <v>375</v>
      </c>
      <c r="C15" s="188"/>
      <c r="D15" s="189"/>
      <c r="E15" s="190"/>
      <c r="F15" s="4"/>
    </row>
    <row r="16" spans="2:6" ht="12.75">
      <c r="B16" s="32">
        <v>1</v>
      </c>
      <c r="C16" s="188" t="s">
        <v>376</v>
      </c>
      <c r="D16" s="189"/>
      <c r="E16" s="190"/>
      <c r="F16" s="4"/>
    </row>
    <row r="17" spans="2:6" ht="12.75">
      <c r="B17" s="32">
        <v>2</v>
      </c>
      <c r="C17" s="188" t="s">
        <v>377</v>
      </c>
      <c r="D17" s="189"/>
      <c r="E17" s="190"/>
      <c r="F17" s="4"/>
    </row>
    <row r="18" spans="2:6" ht="12.75">
      <c r="B18" s="32">
        <v>3</v>
      </c>
      <c r="C18" s="188" t="s">
        <v>378</v>
      </c>
      <c r="D18" s="189"/>
      <c r="E18" s="190"/>
      <c r="F18" s="4"/>
    </row>
    <row r="19" spans="2:6" ht="12.75">
      <c r="B19" s="32">
        <v>4</v>
      </c>
      <c r="C19" s="188" t="s">
        <v>379</v>
      </c>
      <c r="D19" s="189"/>
      <c r="E19" s="190"/>
      <c r="F19" s="4"/>
    </row>
    <row r="20" spans="2:6" ht="12.75">
      <c r="B20" s="32">
        <v>5</v>
      </c>
      <c r="C20" s="188" t="s">
        <v>380</v>
      </c>
      <c r="D20" s="189"/>
      <c r="E20" s="190"/>
      <c r="F20" s="4"/>
    </row>
    <row r="21" spans="2:6" ht="12.75">
      <c r="B21" s="32">
        <v>6</v>
      </c>
      <c r="C21" s="188" t="s">
        <v>381</v>
      </c>
      <c r="D21" s="189"/>
      <c r="E21" s="190"/>
      <c r="F21" s="4"/>
    </row>
    <row r="22" spans="2:6" ht="12.75">
      <c r="B22" s="32">
        <v>7</v>
      </c>
      <c r="C22" s="188" t="s">
        <v>382</v>
      </c>
      <c r="D22" s="189"/>
      <c r="E22" s="190"/>
      <c r="F22" s="4"/>
    </row>
    <row r="23" spans="2:6" ht="12.75">
      <c r="B23" s="32">
        <v>8</v>
      </c>
      <c r="C23" s="188" t="s">
        <v>383</v>
      </c>
      <c r="D23" s="189"/>
      <c r="E23" s="190"/>
      <c r="F23" s="4"/>
    </row>
    <row r="24" spans="2:6" ht="12.75">
      <c r="B24" s="32">
        <v>9</v>
      </c>
      <c r="C24" s="188" t="s">
        <v>384</v>
      </c>
      <c r="D24" s="189"/>
      <c r="E24" s="190"/>
      <c r="F24" s="4"/>
    </row>
    <row r="25" spans="2:6" ht="12.75">
      <c r="B25" s="32">
        <v>10</v>
      </c>
      <c r="C25" s="188" t="s">
        <v>385</v>
      </c>
      <c r="D25" s="189"/>
      <c r="E25" s="190"/>
      <c r="F25" s="4"/>
    </row>
    <row r="26" spans="2:6" ht="12.75">
      <c r="B26" s="32">
        <v>11</v>
      </c>
      <c r="C26" s="188" t="s">
        <v>386</v>
      </c>
      <c r="D26" s="189"/>
      <c r="E26" s="190"/>
      <c r="F26" s="4"/>
    </row>
    <row r="27" spans="2:6" ht="12.75">
      <c r="B27" s="32">
        <v>12</v>
      </c>
      <c r="C27" s="188" t="s">
        <v>387</v>
      </c>
      <c r="D27" s="189"/>
      <c r="E27" s="190"/>
      <c r="F27" s="4"/>
    </row>
    <row r="28" spans="2:6" ht="12.75">
      <c r="B28" s="32">
        <v>13</v>
      </c>
      <c r="C28" s="188" t="s">
        <v>388</v>
      </c>
      <c r="D28" s="189"/>
      <c r="E28" s="190"/>
      <c r="F28" s="4"/>
    </row>
    <row r="29" spans="2:6" ht="12.75">
      <c r="B29" s="32">
        <v>14</v>
      </c>
      <c r="C29" s="188" t="s">
        <v>389</v>
      </c>
      <c r="D29" s="189"/>
      <c r="E29" s="190"/>
      <c r="F29" s="4"/>
    </row>
    <row r="30" spans="2:6" ht="12.75">
      <c r="B30" s="32">
        <v>15</v>
      </c>
      <c r="C30" s="188" t="s">
        <v>390</v>
      </c>
      <c r="D30" s="189"/>
      <c r="E30" s="190"/>
      <c r="F30" s="4"/>
    </row>
    <row r="31" spans="2:5" ht="12.75">
      <c r="B31" s="229" t="s">
        <v>391</v>
      </c>
      <c r="C31" s="230"/>
      <c r="D31" s="231"/>
      <c r="E31" s="232"/>
    </row>
    <row r="32" spans="2:5" ht="12.75">
      <c r="B32" s="32" t="s">
        <v>392</v>
      </c>
      <c r="C32" s="188"/>
      <c r="D32" s="189"/>
      <c r="E32" s="190"/>
    </row>
    <row r="33" spans="2:5" ht="12.75">
      <c r="B33" s="32">
        <v>1</v>
      </c>
      <c r="C33" s="188" t="s">
        <v>393</v>
      </c>
      <c r="D33" s="189"/>
      <c r="E33" s="190"/>
    </row>
    <row r="34" spans="2:5" ht="12.75">
      <c r="B34" s="32">
        <v>2</v>
      </c>
      <c r="C34" s="188" t="s">
        <v>394</v>
      </c>
      <c r="D34" s="189"/>
      <c r="E34" s="190"/>
    </row>
    <row r="35" spans="2:5" ht="12.75">
      <c r="B35" s="32">
        <v>3</v>
      </c>
      <c r="C35" s="188" t="s">
        <v>395</v>
      </c>
      <c r="D35" s="189"/>
      <c r="E35" s="190"/>
    </row>
    <row r="36" spans="2:5" ht="12.75">
      <c r="B36" s="32">
        <v>4</v>
      </c>
      <c r="C36" s="188" t="s">
        <v>396</v>
      </c>
      <c r="D36" s="189"/>
      <c r="E36" s="190"/>
    </row>
    <row r="37" spans="2:5" ht="12.75">
      <c r="B37" s="32">
        <v>5</v>
      </c>
      <c r="C37" s="188" t="s">
        <v>397</v>
      </c>
      <c r="D37" s="189"/>
      <c r="E37" s="190"/>
    </row>
    <row r="38" spans="2:5" ht="12.75">
      <c r="B38" s="32">
        <v>6</v>
      </c>
      <c r="C38" s="188" t="s">
        <v>398</v>
      </c>
      <c r="D38" s="189"/>
      <c r="E38" s="190"/>
    </row>
    <row r="39" spans="2:5" ht="12.75">
      <c r="B39" s="32">
        <v>7</v>
      </c>
      <c r="C39" s="188" t="s">
        <v>399</v>
      </c>
      <c r="D39" s="189"/>
      <c r="E39" s="190"/>
    </row>
    <row r="40" spans="2:5" ht="12.75">
      <c r="B40" s="32"/>
      <c r="C40" s="188" t="s">
        <v>400</v>
      </c>
      <c r="D40" s="189"/>
      <c r="E40" s="190"/>
    </row>
    <row r="41" spans="2:5" ht="12.75">
      <c r="B41" s="32"/>
      <c r="C41" s="188" t="s">
        <v>401</v>
      </c>
      <c r="D41" s="189"/>
      <c r="E41" s="190"/>
    </row>
    <row r="42" spans="2:5" ht="12.75">
      <c r="B42" s="229" t="s">
        <v>402</v>
      </c>
      <c r="C42" s="230"/>
      <c r="D42" s="231"/>
      <c r="E42" s="232"/>
    </row>
    <row r="43" spans="2:5" ht="12.75">
      <c r="B43" s="32" t="s">
        <v>403</v>
      </c>
      <c r="C43" s="188"/>
      <c r="D43" s="189"/>
      <c r="E43" s="190"/>
    </row>
    <row r="44" spans="2:5" ht="12.75">
      <c r="B44" s="32">
        <v>1</v>
      </c>
      <c r="C44" s="188" t="s">
        <v>404</v>
      </c>
      <c r="D44" s="189"/>
      <c r="E44" s="190"/>
    </row>
    <row r="45" spans="2:5" ht="12.75">
      <c r="B45" s="32">
        <v>2</v>
      </c>
      <c r="C45" s="188" t="s">
        <v>405</v>
      </c>
      <c r="D45" s="189"/>
      <c r="E45" s="190"/>
    </row>
    <row r="46" spans="2:5" ht="12.75">
      <c r="B46" s="32">
        <v>3</v>
      </c>
      <c r="C46" s="188" t="s">
        <v>406</v>
      </c>
      <c r="D46" s="189"/>
      <c r="E46" s="190"/>
    </row>
    <row r="47" spans="2:5" ht="12.75">
      <c r="B47" s="32">
        <v>4</v>
      </c>
      <c r="C47" s="188" t="s">
        <v>407</v>
      </c>
      <c r="D47" s="189"/>
      <c r="E47" s="190"/>
    </row>
    <row r="48" spans="2:5" ht="12.75">
      <c r="B48" s="32">
        <v>5</v>
      </c>
      <c r="C48" s="188" t="s">
        <v>408</v>
      </c>
      <c r="D48" s="189"/>
      <c r="E48" s="190"/>
    </row>
    <row r="49" spans="2:5" ht="12.75">
      <c r="B49" s="32">
        <v>6</v>
      </c>
      <c r="C49" s="188" t="s">
        <v>409</v>
      </c>
      <c r="D49" s="189"/>
      <c r="E49" s="190"/>
    </row>
    <row r="50" spans="2:5" ht="12.75">
      <c r="B50" s="32">
        <v>7</v>
      </c>
      <c r="C50" s="188" t="s">
        <v>410</v>
      </c>
      <c r="D50" s="189"/>
      <c r="E50" s="190"/>
    </row>
    <row r="51" spans="2:5" ht="12.75">
      <c r="B51" s="32">
        <v>8</v>
      </c>
      <c r="C51" s="188" t="s">
        <v>411</v>
      </c>
      <c r="D51" s="189"/>
      <c r="E51" s="190"/>
    </row>
    <row r="52" spans="2:5" ht="12.75">
      <c r="B52" s="229" t="s">
        <v>412</v>
      </c>
      <c r="C52" s="230"/>
      <c r="D52" s="231"/>
      <c r="E52" s="232"/>
    </row>
    <row r="54" spans="1:6" ht="12.75">
      <c r="A54" s="402"/>
      <c r="B54" s="402"/>
      <c r="C54" s="402"/>
      <c r="D54" s="402"/>
      <c r="E54" s="402"/>
      <c r="F54" s="402"/>
    </row>
  </sheetData>
  <sheetProtection/>
  <mergeCells count="3">
    <mergeCell ref="B3:E3"/>
    <mergeCell ref="B13:C13"/>
    <mergeCell ref="A54:F54"/>
  </mergeCells>
  <printOptions horizontalCentered="1"/>
  <pageMargins left="0.1968503937007874" right="0.1968503937007874" top="0.984251968503937" bottom="0.984251968503937" header="0" footer="0"/>
  <pageSetup horizontalDpi="600" verticalDpi="600" orientation="portrait" scale="90" r:id="rId1"/>
</worksheet>
</file>

<file path=xl/worksheets/sheet12.xml><?xml version="1.0" encoding="utf-8"?>
<worksheet xmlns="http://schemas.openxmlformats.org/spreadsheetml/2006/main" xmlns:r="http://schemas.openxmlformats.org/officeDocument/2006/relationships">
  <dimension ref="A1:F38"/>
  <sheetViews>
    <sheetView showGridLines="0" zoomScale="75" zoomScaleNormal="75" zoomScalePageLayoutView="0" workbookViewId="0" topLeftCell="A1">
      <selection activeCell="A38" sqref="A38:F38"/>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520</v>
      </c>
    </row>
    <row r="4" spans="2:6" ht="15">
      <c r="B4" s="475" t="s">
        <v>338</v>
      </c>
      <c r="C4" s="475"/>
      <c r="D4" s="475"/>
      <c r="E4" s="475"/>
      <c r="F4" s="208"/>
    </row>
    <row r="5" spans="2:6" ht="12.75">
      <c r="B5" s="4"/>
      <c r="C5" s="4"/>
      <c r="D5" s="4"/>
      <c r="E5" s="4"/>
      <c r="F5" s="4"/>
    </row>
    <row r="6" spans="2:6" ht="12.75">
      <c r="B6" s="4"/>
      <c r="C6" s="4"/>
      <c r="D6" s="4"/>
      <c r="E6" s="209"/>
      <c r="F6" s="4"/>
    </row>
    <row r="7" spans="2:6" ht="12.75">
      <c r="B7" s="214" t="s">
        <v>213</v>
      </c>
      <c r="C7" s="215"/>
      <c r="D7" s="177" t="s">
        <v>166</v>
      </c>
      <c r="E7" s="177" t="s">
        <v>278</v>
      </c>
      <c r="F7" s="4"/>
    </row>
    <row r="8" spans="2:6" ht="12.75">
      <c r="B8" s="216"/>
      <c r="C8" s="217"/>
      <c r="D8" s="68"/>
      <c r="E8" s="178"/>
      <c r="F8" s="4"/>
    </row>
    <row r="9" spans="2:6" ht="12.75">
      <c r="B9" s="214" t="s">
        <v>214</v>
      </c>
      <c r="C9" s="215"/>
      <c r="D9" s="218"/>
      <c r="E9" s="178" t="s">
        <v>167</v>
      </c>
      <c r="F9" s="4"/>
    </row>
    <row r="10" spans="2:6" ht="12.75">
      <c r="B10" s="219"/>
      <c r="C10" s="220"/>
      <c r="D10" s="221"/>
      <c r="E10" s="178"/>
      <c r="F10" s="4"/>
    </row>
    <row r="11" spans="2:6" ht="12.75">
      <c r="B11" s="216"/>
      <c r="C11" s="217"/>
      <c r="D11" s="222" t="s">
        <v>339</v>
      </c>
      <c r="E11" s="178"/>
      <c r="F11" s="4"/>
    </row>
    <row r="12" spans="2:6" ht="12.75">
      <c r="B12" s="214" t="s">
        <v>216</v>
      </c>
      <c r="C12" s="220"/>
      <c r="D12" s="222" t="s">
        <v>168</v>
      </c>
      <c r="E12" s="178"/>
      <c r="F12" s="4"/>
    </row>
    <row r="13" spans="2:6" ht="12.75">
      <c r="B13" s="223"/>
      <c r="C13" s="224"/>
      <c r="D13" s="225"/>
      <c r="E13" s="68"/>
      <c r="F13" s="4"/>
    </row>
    <row r="14" spans="2:6" ht="12.75">
      <c r="B14" s="226"/>
      <c r="C14" s="226"/>
      <c r="D14" s="211"/>
      <c r="E14" s="4"/>
      <c r="F14" s="4"/>
    </row>
    <row r="15" spans="2:6" ht="12.75">
      <c r="B15" s="476" t="s">
        <v>4</v>
      </c>
      <c r="C15" s="477"/>
      <c r="D15" s="227" t="s">
        <v>512</v>
      </c>
      <c r="E15" s="228" t="s">
        <v>176</v>
      </c>
      <c r="F15" s="4"/>
    </row>
    <row r="16" spans="2:6" ht="12.75">
      <c r="B16" s="167"/>
      <c r="C16" s="188"/>
      <c r="D16" s="189"/>
      <c r="E16" s="190"/>
      <c r="F16" s="4"/>
    </row>
    <row r="17" spans="2:6" ht="12.75">
      <c r="B17" s="32" t="s">
        <v>413</v>
      </c>
      <c r="C17" s="188"/>
      <c r="D17" s="189"/>
      <c r="E17" s="190"/>
      <c r="F17" s="4"/>
    </row>
    <row r="18" spans="2:6" ht="12.75">
      <c r="B18" s="32">
        <v>1</v>
      </c>
      <c r="C18" s="188" t="s">
        <v>414</v>
      </c>
      <c r="D18" s="189"/>
      <c r="E18" s="190"/>
      <c r="F18" s="4"/>
    </row>
    <row r="19" spans="2:6" ht="12.75">
      <c r="B19" s="32">
        <v>2</v>
      </c>
      <c r="C19" s="188" t="s">
        <v>415</v>
      </c>
      <c r="D19" s="189"/>
      <c r="E19" s="190"/>
      <c r="F19" s="4"/>
    </row>
    <row r="20" spans="2:6" ht="12.75">
      <c r="B20" s="32">
        <v>3</v>
      </c>
      <c r="C20" s="188" t="s">
        <v>416</v>
      </c>
      <c r="D20" s="189"/>
      <c r="E20" s="190"/>
      <c r="F20" s="4"/>
    </row>
    <row r="21" spans="2:6" ht="12.75">
      <c r="B21" s="32">
        <v>4</v>
      </c>
      <c r="C21" s="188" t="s">
        <v>417</v>
      </c>
      <c r="D21" s="189"/>
      <c r="E21" s="190"/>
      <c r="F21" s="4"/>
    </row>
    <row r="22" spans="2:6" ht="12.75">
      <c r="B22" s="32">
        <v>5</v>
      </c>
      <c r="C22" s="188" t="s">
        <v>418</v>
      </c>
      <c r="D22" s="189"/>
      <c r="E22" s="190"/>
      <c r="F22" s="4"/>
    </row>
    <row r="23" spans="2:6" ht="12.75">
      <c r="B23" s="32">
        <v>6</v>
      </c>
      <c r="C23" s="188" t="s">
        <v>419</v>
      </c>
      <c r="D23" s="189"/>
      <c r="E23" s="190"/>
      <c r="F23" s="4"/>
    </row>
    <row r="24" spans="2:6" ht="12.75">
      <c r="B24" s="32">
        <v>7</v>
      </c>
      <c r="C24" s="188" t="s">
        <v>420</v>
      </c>
      <c r="D24" s="189"/>
      <c r="E24" s="190"/>
      <c r="F24" s="4"/>
    </row>
    <row r="25" spans="2:5" ht="12.75">
      <c r="B25" s="229" t="s">
        <v>421</v>
      </c>
      <c r="C25" s="230"/>
      <c r="D25" s="231"/>
      <c r="E25" s="232"/>
    </row>
    <row r="26" s="4" customFormat="1" ht="12.75">
      <c r="B26" s="213"/>
    </row>
    <row r="27" spans="2:5" s="4" customFormat="1" ht="15">
      <c r="B27" s="475" t="s">
        <v>422</v>
      </c>
      <c r="C27" s="475"/>
      <c r="D27" s="475"/>
      <c r="E27" s="475"/>
    </row>
    <row r="28" spans="2:5" ht="12.75">
      <c r="B28" s="476" t="s">
        <v>4</v>
      </c>
      <c r="C28" s="477"/>
      <c r="D28" s="227" t="s">
        <v>340</v>
      </c>
      <c r="E28" s="228" t="s">
        <v>176</v>
      </c>
    </row>
    <row r="29" spans="2:5" ht="12.75">
      <c r="B29" s="32" t="s">
        <v>257</v>
      </c>
      <c r="C29" s="188" t="s">
        <v>423</v>
      </c>
      <c r="D29" s="189"/>
      <c r="E29" s="190"/>
    </row>
    <row r="30" spans="2:5" ht="12.75">
      <c r="B30" s="32" t="s">
        <v>424</v>
      </c>
      <c r="C30" s="188" t="s">
        <v>425</v>
      </c>
      <c r="D30" s="189"/>
      <c r="E30" s="190"/>
    </row>
    <row r="31" spans="2:5" ht="12.75">
      <c r="B31" s="32" t="s">
        <v>424</v>
      </c>
      <c r="C31" s="188" t="s">
        <v>426</v>
      </c>
      <c r="D31" s="189"/>
      <c r="E31" s="190"/>
    </row>
    <row r="32" spans="2:5" ht="12.75">
      <c r="B32" s="32" t="s">
        <v>427</v>
      </c>
      <c r="C32" s="188" t="s">
        <v>428</v>
      </c>
      <c r="D32" s="189"/>
      <c r="E32" s="190"/>
    </row>
    <row r="33" spans="2:5" ht="12.75">
      <c r="B33" s="32" t="s">
        <v>429</v>
      </c>
      <c r="C33" s="188" t="s">
        <v>430</v>
      </c>
      <c r="D33" s="189"/>
      <c r="E33" s="190"/>
    </row>
    <row r="34" spans="2:5" ht="12.75">
      <c r="B34" s="233" t="s">
        <v>431</v>
      </c>
      <c r="C34" s="230"/>
      <c r="D34" s="231"/>
      <c r="E34" s="232"/>
    </row>
    <row r="35" spans="2:5" ht="12.75">
      <c r="B35" s="233" t="s">
        <v>432</v>
      </c>
      <c r="C35" s="230"/>
      <c r="D35" s="231"/>
      <c r="E35" s="232"/>
    </row>
    <row r="36" spans="2:5" ht="12.75">
      <c r="B36" s="229" t="s">
        <v>433</v>
      </c>
      <c r="C36" s="230"/>
      <c r="D36" s="231"/>
      <c r="E36" s="232"/>
    </row>
    <row r="38" spans="1:6" ht="12.75">
      <c r="A38" s="402"/>
      <c r="B38" s="402"/>
      <c r="C38" s="402"/>
      <c r="D38" s="402"/>
      <c r="E38" s="402"/>
      <c r="F38" s="402"/>
    </row>
  </sheetData>
  <sheetProtection/>
  <mergeCells count="5">
    <mergeCell ref="A38:F38"/>
    <mergeCell ref="B4:E4"/>
    <mergeCell ref="B15:C15"/>
    <mergeCell ref="B28:C28"/>
    <mergeCell ref="B27:E27"/>
  </mergeCells>
  <printOptions horizontalCentered="1"/>
  <pageMargins left="0.1968503937007874" right="0.1968503937007874" top="0.984251968503937" bottom="0.984251968503937" header="0" footer="0"/>
  <pageSetup horizontalDpi="600" verticalDpi="600" orientation="portrait" scale="95" r:id="rId1"/>
</worksheet>
</file>

<file path=xl/worksheets/sheet13.xml><?xml version="1.0" encoding="utf-8"?>
<worksheet xmlns="http://schemas.openxmlformats.org/spreadsheetml/2006/main" xmlns:r="http://schemas.openxmlformats.org/officeDocument/2006/relationships">
  <dimension ref="A1:H56"/>
  <sheetViews>
    <sheetView showGridLines="0" zoomScale="75" zoomScaleNormal="75" zoomScalePageLayoutView="0" workbookViewId="0" topLeftCell="A13">
      <selection activeCell="A56" sqref="A56:H56"/>
    </sheetView>
  </sheetViews>
  <sheetFormatPr defaultColWidth="11.421875" defaultRowHeight="12.75"/>
  <cols>
    <col min="1" max="1" width="2.28125" style="0" customWidth="1"/>
    <col min="2" max="2" width="3.00390625" style="0" customWidth="1"/>
    <col min="3" max="3" width="38.421875" style="0" customWidth="1"/>
    <col min="4" max="4" width="16.421875" style="0" customWidth="1"/>
    <col min="5" max="5" width="15.28125" style="0" customWidth="1"/>
    <col min="6" max="6" width="12.421875" style="0" customWidth="1"/>
    <col min="7" max="7" width="13.28125" style="0" customWidth="1"/>
    <col min="8" max="9" width="2.28125" style="0" customWidth="1"/>
  </cols>
  <sheetData>
    <row r="1" ht="12.75">
      <c r="G1" s="52" t="s">
        <v>65</v>
      </c>
    </row>
    <row r="2" ht="12.75">
      <c r="G2" s="52" t="s">
        <v>522</v>
      </c>
    </row>
    <row r="4" spans="2:8" ht="15">
      <c r="B4" s="475" t="s">
        <v>434</v>
      </c>
      <c r="C4" s="475"/>
      <c r="D4" s="475"/>
      <c r="E4" s="475"/>
      <c r="F4" s="475"/>
      <c r="G4" s="475"/>
      <c r="H4" s="208"/>
    </row>
    <row r="5" spans="2:8" ht="12.75">
      <c r="B5" s="4"/>
      <c r="C5" s="4"/>
      <c r="D5" s="4"/>
      <c r="E5" s="4"/>
      <c r="F5" s="4"/>
      <c r="G5" s="4"/>
      <c r="H5" s="4"/>
    </row>
    <row r="6" spans="2:8" ht="12.75">
      <c r="B6" s="4"/>
      <c r="C6" s="4"/>
      <c r="D6" s="4"/>
      <c r="E6" s="4"/>
      <c r="F6" s="4"/>
      <c r="G6" s="209"/>
      <c r="H6" s="4"/>
    </row>
    <row r="7" spans="2:8" ht="12.75">
      <c r="B7" s="214" t="s">
        <v>213</v>
      </c>
      <c r="C7" s="215"/>
      <c r="D7" s="167" t="s">
        <v>166</v>
      </c>
      <c r="E7" s="168"/>
      <c r="F7" s="47"/>
      <c r="G7" s="177" t="s">
        <v>278</v>
      </c>
      <c r="H7" s="4"/>
    </row>
    <row r="8" spans="2:8" ht="12.75">
      <c r="B8" s="216"/>
      <c r="C8" s="217"/>
      <c r="D8" s="169"/>
      <c r="E8" s="165"/>
      <c r="F8" s="39"/>
      <c r="G8" s="178"/>
      <c r="H8" s="4"/>
    </row>
    <row r="9" spans="2:8" ht="12.75">
      <c r="B9" s="214" t="s">
        <v>214</v>
      </c>
      <c r="C9" s="215"/>
      <c r="D9" s="234"/>
      <c r="E9" s="211"/>
      <c r="F9" s="235"/>
      <c r="G9" s="178" t="s">
        <v>167</v>
      </c>
      <c r="H9" s="4"/>
    </row>
    <row r="10" spans="2:8" ht="12.75">
      <c r="B10" s="219"/>
      <c r="C10" s="220"/>
      <c r="D10" s="234"/>
      <c r="E10" s="211"/>
      <c r="F10" s="235"/>
      <c r="G10" s="178"/>
      <c r="H10" s="4"/>
    </row>
    <row r="11" spans="2:8" ht="12.75">
      <c r="B11" s="216"/>
      <c r="C11" s="217"/>
      <c r="D11" s="480" t="s">
        <v>279</v>
      </c>
      <c r="E11" s="481"/>
      <c r="F11" s="482"/>
      <c r="G11" s="178"/>
      <c r="H11" s="4"/>
    </row>
    <row r="12" spans="2:8" ht="12.75">
      <c r="B12" s="214" t="s">
        <v>216</v>
      </c>
      <c r="C12" s="220"/>
      <c r="D12" s="236"/>
      <c r="E12" s="237"/>
      <c r="F12" s="238"/>
      <c r="G12" s="178"/>
      <c r="H12" s="4"/>
    </row>
    <row r="13" spans="2:8" ht="12.75">
      <c r="B13" s="223"/>
      <c r="C13" s="224"/>
      <c r="D13" s="239"/>
      <c r="E13" s="240"/>
      <c r="F13" s="241"/>
      <c r="G13" s="68"/>
      <c r="H13" s="4"/>
    </row>
    <row r="14" spans="2:8" ht="12.75">
      <c r="B14" s="226"/>
      <c r="C14" s="226"/>
      <c r="D14" s="211"/>
      <c r="E14" s="211"/>
      <c r="F14" s="211"/>
      <c r="G14" s="4"/>
      <c r="H14" s="4"/>
    </row>
    <row r="15" spans="2:8" ht="25.5">
      <c r="B15" s="478" t="s">
        <v>4</v>
      </c>
      <c r="C15" s="479"/>
      <c r="D15" s="122" t="s">
        <v>5</v>
      </c>
      <c r="E15" s="244" t="s">
        <v>435</v>
      </c>
      <c r="F15" s="245" t="s">
        <v>175</v>
      </c>
      <c r="G15" s="123" t="s">
        <v>176</v>
      </c>
      <c r="H15" s="4"/>
    </row>
    <row r="16" spans="2:8" ht="12.75">
      <c r="B16" s="167"/>
      <c r="C16" s="197"/>
      <c r="D16" s="207"/>
      <c r="E16" s="207"/>
      <c r="F16" s="207"/>
      <c r="G16" s="113"/>
      <c r="H16" s="4"/>
    </row>
    <row r="17" spans="2:7" ht="12.75">
      <c r="B17" s="32" t="s">
        <v>341</v>
      </c>
      <c r="C17" s="188"/>
      <c r="D17" s="189"/>
      <c r="E17" s="189"/>
      <c r="F17" s="189"/>
      <c r="G17" s="190"/>
    </row>
    <row r="18" spans="2:7" ht="12.75">
      <c r="B18" s="32"/>
      <c r="C18" s="188"/>
      <c r="D18" s="189"/>
      <c r="E18" s="189"/>
      <c r="F18" s="189"/>
      <c r="G18" s="190"/>
    </row>
    <row r="19" spans="2:7" ht="12.75">
      <c r="B19" s="32">
        <v>1</v>
      </c>
      <c r="C19" s="188" t="s">
        <v>436</v>
      </c>
      <c r="D19" s="189"/>
      <c r="E19" s="189"/>
      <c r="F19" s="189"/>
      <c r="G19" s="190"/>
    </row>
    <row r="20" spans="2:7" ht="12.75">
      <c r="B20" s="32">
        <v>2</v>
      </c>
      <c r="C20" s="188" t="s">
        <v>437</v>
      </c>
      <c r="D20" s="189"/>
      <c r="E20" s="189"/>
      <c r="F20" s="189"/>
      <c r="G20" s="190"/>
    </row>
    <row r="21" spans="2:7" ht="12.75">
      <c r="B21" s="32">
        <v>3</v>
      </c>
      <c r="C21" s="188" t="s">
        <v>438</v>
      </c>
      <c r="D21" s="189"/>
      <c r="E21" s="189"/>
      <c r="F21" s="189"/>
      <c r="G21" s="190"/>
    </row>
    <row r="22" spans="2:7" ht="12.75">
      <c r="B22" s="32">
        <v>4</v>
      </c>
      <c r="C22" s="188" t="s">
        <v>439</v>
      </c>
      <c r="D22" s="189"/>
      <c r="E22" s="189"/>
      <c r="F22" s="189"/>
      <c r="G22" s="190"/>
    </row>
    <row r="23" spans="2:7" ht="12.75">
      <c r="B23" s="32">
        <v>5</v>
      </c>
      <c r="C23" s="188" t="s">
        <v>440</v>
      </c>
      <c r="D23" s="189"/>
      <c r="E23" s="189"/>
      <c r="F23" s="189"/>
      <c r="G23" s="190"/>
    </row>
    <row r="24" spans="2:7" ht="12.75">
      <c r="B24" s="32">
        <v>6</v>
      </c>
      <c r="C24" s="188" t="s">
        <v>441</v>
      </c>
      <c r="D24" s="189"/>
      <c r="E24" s="189"/>
      <c r="F24" s="189"/>
      <c r="G24" s="190"/>
    </row>
    <row r="25" spans="2:7" ht="12.75">
      <c r="B25" s="32">
        <v>7</v>
      </c>
      <c r="C25" s="188" t="s">
        <v>442</v>
      </c>
      <c r="D25" s="189"/>
      <c r="E25" s="189"/>
      <c r="F25" s="189"/>
      <c r="G25" s="190"/>
    </row>
    <row r="26" spans="2:7" ht="12.75">
      <c r="B26" s="32">
        <v>8</v>
      </c>
      <c r="C26" s="188" t="s">
        <v>443</v>
      </c>
      <c r="D26" s="189"/>
      <c r="E26" s="189"/>
      <c r="F26" s="189"/>
      <c r="G26" s="190"/>
    </row>
    <row r="27" spans="2:7" ht="12.75">
      <c r="B27" s="32">
        <v>9</v>
      </c>
      <c r="C27" s="188" t="s">
        <v>444</v>
      </c>
      <c r="D27" s="189"/>
      <c r="E27" s="189"/>
      <c r="F27" s="189"/>
      <c r="G27" s="190"/>
    </row>
    <row r="28" spans="2:7" ht="12.75">
      <c r="B28" s="32">
        <v>10</v>
      </c>
      <c r="C28" s="188" t="s">
        <v>445</v>
      </c>
      <c r="D28" s="189"/>
      <c r="E28" s="189"/>
      <c r="F28" s="189"/>
      <c r="G28" s="190"/>
    </row>
    <row r="29" spans="2:7" ht="12.75">
      <c r="B29" s="32">
        <v>11</v>
      </c>
      <c r="C29" s="188" t="s">
        <v>446</v>
      </c>
      <c r="D29" s="189"/>
      <c r="E29" s="189"/>
      <c r="F29" s="189"/>
      <c r="G29" s="190"/>
    </row>
    <row r="30" spans="2:7" ht="12.75">
      <c r="B30" s="32">
        <v>12</v>
      </c>
      <c r="C30" s="188" t="s">
        <v>447</v>
      </c>
      <c r="D30" s="189"/>
      <c r="E30" s="189"/>
      <c r="F30" s="189"/>
      <c r="G30" s="190"/>
    </row>
    <row r="31" spans="2:7" ht="12.75">
      <c r="B31" s="32">
        <v>13</v>
      </c>
      <c r="C31" s="188" t="s">
        <v>448</v>
      </c>
      <c r="D31" s="189"/>
      <c r="E31" s="189"/>
      <c r="F31" s="189"/>
      <c r="G31" s="190"/>
    </row>
    <row r="32" spans="2:7" ht="12.75">
      <c r="B32" s="32">
        <v>14</v>
      </c>
      <c r="C32" s="188" t="s">
        <v>449</v>
      </c>
      <c r="D32" s="189"/>
      <c r="E32" s="189"/>
      <c r="F32" s="189"/>
      <c r="G32" s="190"/>
    </row>
    <row r="33" spans="2:7" ht="12.75">
      <c r="B33" s="32">
        <v>15</v>
      </c>
      <c r="C33" s="188" t="s">
        <v>364</v>
      </c>
      <c r="D33" s="189"/>
      <c r="E33" s="189"/>
      <c r="F33" s="189"/>
      <c r="G33" s="190"/>
    </row>
    <row r="34" spans="2:7" ht="12.75">
      <c r="B34" s="32">
        <v>16</v>
      </c>
      <c r="C34" s="188" t="s">
        <v>450</v>
      </c>
      <c r="D34" s="189"/>
      <c r="E34" s="189"/>
      <c r="F34" s="189"/>
      <c r="G34" s="190"/>
    </row>
    <row r="35" spans="2:7" ht="12.75">
      <c r="B35" s="32">
        <v>17</v>
      </c>
      <c r="C35" s="188" t="s">
        <v>366</v>
      </c>
      <c r="D35" s="189"/>
      <c r="E35" s="189"/>
      <c r="F35" s="189"/>
      <c r="G35" s="190"/>
    </row>
    <row r="36" spans="2:7" ht="12.75">
      <c r="B36" s="32">
        <v>18</v>
      </c>
      <c r="C36" s="188" t="s">
        <v>451</v>
      </c>
      <c r="D36" s="189"/>
      <c r="E36" s="189"/>
      <c r="F36" s="189"/>
      <c r="G36" s="190"/>
    </row>
    <row r="37" spans="2:7" ht="12.75">
      <c r="B37" s="32">
        <v>19</v>
      </c>
      <c r="C37" s="188" t="s">
        <v>452</v>
      </c>
      <c r="D37" s="189"/>
      <c r="E37" s="189"/>
      <c r="F37" s="189"/>
      <c r="G37" s="190"/>
    </row>
    <row r="38" spans="2:7" ht="12.75">
      <c r="B38" s="32">
        <v>20</v>
      </c>
      <c r="C38" s="188" t="s">
        <v>453</v>
      </c>
      <c r="D38" s="189"/>
      <c r="E38" s="189"/>
      <c r="F38" s="189"/>
      <c r="G38" s="190"/>
    </row>
    <row r="39" spans="2:7" ht="12.75">
      <c r="B39" s="32">
        <v>21</v>
      </c>
      <c r="C39" s="188" t="s">
        <v>454</v>
      </c>
      <c r="D39" s="189"/>
      <c r="E39" s="189"/>
      <c r="F39" s="189"/>
      <c r="G39" s="190"/>
    </row>
    <row r="40" spans="2:7" ht="12.75">
      <c r="B40" s="229" t="s">
        <v>374</v>
      </c>
      <c r="C40" s="230"/>
      <c r="D40" s="231"/>
      <c r="E40" s="231"/>
      <c r="F40" s="231"/>
      <c r="G40" s="232"/>
    </row>
    <row r="41" spans="2:7" ht="12.75">
      <c r="B41" s="167" t="s">
        <v>455</v>
      </c>
      <c r="C41" s="197"/>
      <c r="D41" s="207"/>
      <c r="E41" s="207"/>
      <c r="F41" s="207"/>
      <c r="G41" s="113"/>
    </row>
    <row r="42" spans="2:7" ht="12.75">
      <c r="B42" s="32">
        <v>1</v>
      </c>
      <c r="C42" s="188" t="s">
        <v>456</v>
      </c>
      <c r="D42" s="189"/>
      <c r="E42" s="189"/>
      <c r="F42" s="189"/>
      <c r="G42" s="190"/>
    </row>
    <row r="43" spans="2:7" ht="12.75">
      <c r="B43" s="32">
        <v>2</v>
      </c>
      <c r="C43" s="188" t="s">
        <v>457</v>
      </c>
      <c r="D43" s="189"/>
      <c r="E43" s="189"/>
      <c r="F43" s="189"/>
      <c r="G43" s="190"/>
    </row>
    <row r="44" spans="2:7" ht="12.75">
      <c r="B44" s="32">
        <v>3</v>
      </c>
      <c r="C44" s="188" t="s">
        <v>458</v>
      </c>
      <c r="D44" s="189"/>
      <c r="E44" s="189"/>
      <c r="F44" s="189"/>
      <c r="G44" s="190"/>
    </row>
    <row r="45" spans="2:7" ht="12.75">
      <c r="B45" s="32">
        <v>4</v>
      </c>
      <c r="C45" s="188" t="s">
        <v>459</v>
      </c>
      <c r="D45" s="189"/>
      <c r="E45" s="189"/>
      <c r="F45" s="189"/>
      <c r="G45" s="190"/>
    </row>
    <row r="46" spans="2:7" ht="12.75">
      <c r="B46" s="32">
        <v>5</v>
      </c>
      <c r="C46" s="188" t="s">
        <v>460</v>
      </c>
      <c r="D46" s="189"/>
      <c r="E46" s="189"/>
      <c r="F46" s="189"/>
      <c r="G46" s="190"/>
    </row>
    <row r="47" spans="2:7" ht="12.75">
      <c r="B47" s="229" t="s">
        <v>391</v>
      </c>
      <c r="C47" s="131"/>
      <c r="D47" s="131"/>
      <c r="E47" s="131"/>
      <c r="F47" s="131"/>
      <c r="G47" s="161"/>
    </row>
    <row r="48" spans="2:7" ht="12.75">
      <c r="B48" s="167" t="s">
        <v>461</v>
      </c>
      <c r="C48" s="197"/>
      <c r="D48" s="207"/>
      <c r="E48" s="207"/>
      <c r="F48" s="207"/>
      <c r="G48" s="113"/>
    </row>
    <row r="49" spans="2:7" ht="12.75">
      <c r="B49" s="32">
        <v>1</v>
      </c>
      <c r="C49" s="188" t="s">
        <v>462</v>
      </c>
      <c r="D49" s="189"/>
      <c r="E49" s="189"/>
      <c r="F49" s="189"/>
      <c r="G49" s="190"/>
    </row>
    <row r="50" spans="2:7" ht="12.75">
      <c r="B50" s="32">
        <v>2</v>
      </c>
      <c r="C50" s="188" t="s">
        <v>463</v>
      </c>
      <c r="D50" s="189"/>
      <c r="E50" s="189"/>
      <c r="F50" s="189"/>
      <c r="G50" s="190"/>
    </row>
    <row r="51" spans="2:7" ht="12.75">
      <c r="B51" s="32">
        <v>3</v>
      </c>
      <c r="C51" s="188" t="s">
        <v>464</v>
      </c>
      <c r="D51" s="189"/>
      <c r="E51" s="189"/>
      <c r="F51" s="189"/>
      <c r="G51" s="190"/>
    </row>
    <row r="52" spans="2:7" ht="12.75">
      <c r="B52" s="32">
        <v>4</v>
      </c>
      <c r="C52" s="188" t="s">
        <v>465</v>
      </c>
      <c r="D52" s="189"/>
      <c r="E52" s="189"/>
      <c r="F52" s="189"/>
      <c r="G52" s="190"/>
    </row>
    <row r="53" spans="2:7" ht="12.75">
      <c r="B53" s="32">
        <v>5</v>
      </c>
      <c r="C53" s="188" t="s">
        <v>466</v>
      </c>
      <c r="D53" s="189"/>
      <c r="E53" s="189"/>
      <c r="F53" s="189"/>
      <c r="G53" s="190"/>
    </row>
    <row r="54" spans="2:7" ht="12.75">
      <c r="B54" s="169">
        <v>6</v>
      </c>
      <c r="C54" s="198" t="s">
        <v>467</v>
      </c>
      <c r="D54" s="129"/>
      <c r="E54" s="129"/>
      <c r="F54" s="129"/>
      <c r="G54" s="130"/>
    </row>
    <row r="56" spans="1:8" ht="12.75">
      <c r="A56" s="402"/>
      <c r="B56" s="402"/>
      <c r="C56" s="402"/>
      <c r="D56" s="402"/>
      <c r="E56" s="402"/>
      <c r="F56" s="402"/>
      <c r="G56" s="402"/>
      <c r="H56" s="402"/>
    </row>
  </sheetData>
  <sheetProtection/>
  <mergeCells count="4">
    <mergeCell ref="B15:C15"/>
    <mergeCell ref="D11:F11"/>
    <mergeCell ref="B4:G4"/>
    <mergeCell ref="A56:H56"/>
  </mergeCells>
  <printOptions horizontalCentered="1"/>
  <pageMargins left="0.1968503937007874" right="0.1968503937007874" top="0.984251968503937" bottom="0.984251968503937" header="0" footer="0"/>
  <pageSetup horizontalDpi="600" verticalDpi="600" orientation="portrait" scale="85" r:id="rId1"/>
</worksheet>
</file>

<file path=xl/worksheets/sheet14.xml><?xml version="1.0" encoding="utf-8"?>
<worksheet xmlns="http://schemas.openxmlformats.org/spreadsheetml/2006/main" xmlns:r="http://schemas.openxmlformats.org/officeDocument/2006/relationships">
  <dimension ref="A1:F26"/>
  <sheetViews>
    <sheetView showGridLines="0" zoomScale="90" zoomScaleNormal="90" zoomScalePageLayoutView="0" workbookViewId="0" topLeftCell="A1">
      <selection activeCell="N31" sqref="N31"/>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523</v>
      </c>
    </row>
    <row r="4" spans="2:6" ht="12.75">
      <c r="B4" s="4"/>
      <c r="C4" s="4"/>
      <c r="D4" s="4"/>
      <c r="E4" s="209"/>
      <c r="F4" s="4"/>
    </row>
    <row r="5" spans="2:6" ht="12.75">
      <c r="B5" s="214" t="s">
        <v>205</v>
      </c>
      <c r="C5" s="215"/>
      <c r="D5" s="177" t="s">
        <v>169</v>
      </c>
      <c r="E5" s="177" t="s">
        <v>278</v>
      </c>
      <c r="F5" s="4"/>
    </row>
    <row r="6" spans="2:6" ht="12.75">
      <c r="B6" s="216"/>
      <c r="C6" s="217"/>
      <c r="D6" s="68"/>
      <c r="E6" s="178"/>
      <c r="F6" s="4"/>
    </row>
    <row r="7" spans="2:6" ht="12.75">
      <c r="B7" s="214" t="s">
        <v>240</v>
      </c>
      <c r="C7" s="215"/>
      <c r="D7" s="218"/>
      <c r="E7" s="178" t="s">
        <v>167</v>
      </c>
      <c r="F7" s="4"/>
    </row>
    <row r="8" spans="2:6" ht="12.75">
      <c r="B8" s="219"/>
      <c r="C8" s="220"/>
      <c r="D8" s="221"/>
      <c r="E8" s="178"/>
      <c r="F8" s="4"/>
    </row>
    <row r="9" spans="2:6" ht="12.75">
      <c r="B9" s="216"/>
      <c r="C9" s="217"/>
      <c r="D9" s="222" t="s">
        <v>339</v>
      </c>
      <c r="E9" s="178"/>
      <c r="F9" s="4"/>
    </row>
    <row r="10" spans="2:6" ht="12.75">
      <c r="B10" s="214" t="s">
        <v>209</v>
      </c>
      <c r="C10" s="220"/>
      <c r="D10" s="222" t="s">
        <v>168</v>
      </c>
      <c r="E10" s="178"/>
      <c r="F10" s="4"/>
    </row>
    <row r="11" spans="2:6" ht="12.75">
      <c r="B11" s="223"/>
      <c r="C11" s="224"/>
      <c r="D11" s="225"/>
      <c r="E11" s="68"/>
      <c r="F11" s="4"/>
    </row>
    <row r="12" spans="2:6" ht="12.75">
      <c r="B12" s="226"/>
      <c r="C12" s="226"/>
      <c r="D12" s="211"/>
      <c r="E12" s="4"/>
      <c r="F12" s="4"/>
    </row>
    <row r="13" s="4" customFormat="1" ht="12.75">
      <c r="B13" s="213"/>
    </row>
    <row r="14" spans="2:5" ht="12.75">
      <c r="B14" s="476" t="s">
        <v>4</v>
      </c>
      <c r="C14" s="477"/>
      <c r="D14" s="227" t="s">
        <v>175</v>
      </c>
      <c r="E14" s="228" t="s">
        <v>176</v>
      </c>
    </row>
    <row r="15" spans="2:5" ht="12.75">
      <c r="B15" s="109" t="s">
        <v>468</v>
      </c>
      <c r="C15" s="112" t="s">
        <v>423</v>
      </c>
      <c r="D15" s="125"/>
      <c r="E15" s="126"/>
    </row>
    <row r="16" spans="2:5" ht="12.75">
      <c r="B16" s="41" t="s">
        <v>469</v>
      </c>
      <c r="C16" s="42" t="s">
        <v>470</v>
      </c>
      <c r="D16" s="127"/>
      <c r="E16" s="116"/>
    </row>
    <row r="17" spans="2:5" ht="12.75">
      <c r="B17" s="41" t="s">
        <v>469</v>
      </c>
      <c r="C17" s="42" t="s">
        <v>471</v>
      </c>
      <c r="D17" s="127"/>
      <c r="E17" s="116"/>
    </row>
    <row r="18" spans="2:5" ht="12.75">
      <c r="B18" s="41" t="s">
        <v>472</v>
      </c>
      <c r="C18" s="42" t="s">
        <v>473</v>
      </c>
      <c r="D18" s="127"/>
      <c r="E18" s="116"/>
    </row>
    <row r="19" spans="2:5" ht="12.75">
      <c r="B19" s="41" t="s">
        <v>474</v>
      </c>
      <c r="C19" s="42" t="s">
        <v>475</v>
      </c>
      <c r="D19" s="127"/>
      <c r="E19" s="116"/>
    </row>
    <row r="20" spans="2:5" ht="12.75">
      <c r="B20" s="41" t="s">
        <v>476</v>
      </c>
      <c r="C20" s="42" t="s">
        <v>477</v>
      </c>
      <c r="D20" s="127"/>
      <c r="E20" s="116"/>
    </row>
    <row r="21" spans="2:5" ht="12.75">
      <c r="B21" s="32" t="s">
        <v>478</v>
      </c>
      <c r="C21" s="188" t="s">
        <v>479</v>
      </c>
      <c r="D21" s="189"/>
      <c r="E21" s="190"/>
    </row>
    <row r="22" spans="2:5" ht="12.75">
      <c r="B22" s="233" t="s">
        <v>480</v>
      </c>
      <c r="C22" s="230"/>
      <c r="D22" s="231"/>
      <c r="E22" s="232"/>
    </row>
    <row r="23" spans="2:5" ht="12.75">
      <c r="B23" s="233" t="s">
        <v>481</v>
      </c>
      <c r="C23" s="230"/>
      <c r="D23" s="231"/>
      <c r="E23" s="232"/>
    </row>
    <row r="24" spans="2:5" ht="12.75">
      <c r="B24" s="229" t="s">
        <v>482</v>
      </c>
      <c r="C24" s="230"/>
      <c r="D24" s="231"/>
      <c r="E24" s="232"/>
    </row>
    <row r="26" spans="1:6" ht="12.75">
      <c r="A26" s="402"/>
      <c r="B26" s="402"/>
      <c r="C26" s="402"/>
      <c r="D26" s="402"/>
      <c r="E26" s="402"/>
      <c r="F26" s="402"/>
    </row>
  </sheetData>
  <sheetProtection/>
  <mergeCells count="2">
    <mergeCell ref="B14:C14"/>
    <mergeCell ref="A26:F26"/>
  </mergeCells>
  <printOptions horizontalCentered="1"/>
  <pageMargins left="0.1968503937007874" right="0.1968503937007874" top="0.984251968503937" bottom="0.984251968503937" header="0" footer="0"/>
  <pageSetup horizontalDpi="600" verticalDpi="600" orientation="portrait" scale="95" r:id="rId1"/>
</worksheet>
</file>

<file path=xl/worksheets/sheet15.xml><?xml version="1.0" encoding="utf-8"?>
<worksheet xmlns="http://schemas.openxmlformats.org/spreadsheetml/2006/main" xmlns:r="http://schemas.openxmlformats.org/officeDocument/2006/relationships">
  <dimension ref="A1:P34"/>
  <sheetViews>
    <sheetView showGridLines="0" zoomScale="60" zoomScaleNormal="60" zoomScalePageLayoutView="0" workbookViewId="0" topLeftCell="A1">
      <selection activeCell="A34" sqref="A34:O34"/>
    </sheetView>
  </sheetViews>
  <sheetFormatPr defaultColWidth="11.421875" defaultRowHeight="12.75"/>
  <cols>
    <col min="1" max="1" width="2.28125" style="0" customWidth="1"/>
    <col min="2" max="2" width="9.140625" style="0" customWidth="1"/>
    <col min="3" max="4" width="14.140625" style="0" customWidth="1"/>
    <col min="5" max="5" width="16.140625" style="0" customWidth="1"/>
    <col min="6" max="6" width="19.7109375" style="0" customWidth="1"/>
    <col min="7" max="14" width="8.140625" style="0" customWidth="1"/>
    <col min="15" max="15" width="2.28125" style="0" customWidth="1"/>
  </cols>
  <sheetData>
    <row r="1" ht="12.75">
      <c r="N1" s="52" t="s">
        <v>65</v>
      </c>
    </row>
    <row r="2" ht="12.75">
      <c r="N2" s="52" t="s">
        <v>524</v>
      </c>
    </row>
    <row r="4" spans="2:14" ht="20.25" customHeight="1">
      <c r="B4" s="167" t="s">
        <v>239</v>
      </c>
      <c r="C4" s="168"/>
      <c r="D4" s="168"/>
      <c r="E4" s="168"/>
      <c r="F4" s="168"/>
      <c r="G4" s="167" t="s">
        <v>206</v>
      </c>
      <c r="H4" s="168"/>
      <c r="I4" s="168"/>
      <c r="J4" s="168"/>
      <c r="K4" s="168"/>
      <c r="L4" s="168"/>
      <c r="M4" s="47"/>
      <c r="N4" s="177" t="s">
        <v>165</v>
      </c>
    </row>
    <row r="5" spans="2:14" ht="20.25" customHeight="1">
      <c r="B5" s="167" t="s">
        <v>240</v>
      </c>
      <c r="C5" s="168"/>
      <c r="D5" s="168"/>
      <c r="E5" s="168"/>
      <c r="F5" s="47"/>
      <c r="G5" s="4"/>
      <c r="H5" s="4"/>
      <c r="I5" s="4"/>
      <c r="J5" s="4"/>
      <c r="K5" s="4"/>
      <c r="L5" s="165"/>
      <c r="M5" s="39"/>
      <c r="N5" s="68" t="s">
        <v>167</v>
      </c>
    </row>
    <row r="6" spans="2:14" ht="20.25" customHeight="1">
      <c r="B6" s="169"/>
      <c r="D6" s="165"/>
      <c r="E6" s="165"/>
      <c r="F6" s="39"/>
      <c r="G6" s="167" t="s">
        <v>217</v>
      </c>
      <c r="H6" s="168"/>
      <c r="I6" s="168"/>
      <c r="J6" s="168"/>
      <c r="K6" s="168"/>
      <c r="L6" s="4"/>
      <c r="M6" s="4"/>
      <c r="N6" s="33"/>
    </row>
    <row r="7" spans="2:14" ht="20.25" customHeight="1">
      <c r="B7" s="167" t="s">
        <v>209</v>
      </c>
      <c r="C7" s="168"/>
      <c r="D7" s="168"/>
      <c r="E7" s="168"/>
      <c r="F7" s="47"/>
      <c r="K7" s="4"/>
      <c r="L7" s="4"/>
      <c r="M7" s="4"/>
      <c r="N7" s="33"/>
    </row>
    <row r="8" spans="2:14" ht="20.25" customHeight="1">
      <c r="B8" s="169"/>
      <c r="D8" s="165"/>
      <c r="E8" s="165"/>
      <c r="F8" s="39"/>
      <c r="G8" s="165"/>
      <c r="H8" s="165"/>
      <c r="I8" s="165"/>
      <c r="J8" s="165"/>
      <c r="K8" s="165"/>
      <c r="L8" s="165"/>
      <c r="M8" s="165"/>
      <c r="N8" s="39"/>
    </row>
    <row r="9" spans="3:14" ht="20.25" customHeight="1">
      <c r="C9" s="168"/>
      <c r="D9" s="4"/>
      <c r="E9" s="4"/>
      <c r="F9" s="4"/>
      <c r="G9" s="4"/>
      <c r="H9" s="4"/>
      <c r="I9" s="4"/>
      <c r="J9" s="4"/>
      <c r="K9" s="4"/>
      <c r="L9" s="4"/>
      <c r="M9" s="4"/>
      <c r="N9" s="4"/>
    </row>
    <row r="10" spans="2:14" ht="25.5" customHeight="1">
      <c r="B10" s="483" t="s">
        <v>241</v>
      </c>
      <c r="C10" s="484"/>
      <c r="D10" s="484"/>
      <c r="E10" s="484"/>
      <c r="F10" s="484"/>
      <c r="G10" s="484"/>
      <c r="H10" s="484"/>
      <c r="I10" s="484"/>
      <c r="J10" s="484"/>
      <c r="K10" s="484"/>
      <c r="L10" s="484"/>
      <c r="M10" s="484"/>
      <c r="N10" s="485"/>
    </row>
    <row r="12" spans="2:14" ht="21.75" customHeight="1">
      <c r="B12" s="486" t="s">
        <v>4</v>
      </c>
      <c r="C12" s="487"/>
      <c r="D12" s="487"/>
      <c r="E12" s="487"/>
      <c r="F12" s="488"/>
      <c r="G12" s="492" t="s">
        <v>242</v>
      </c>
      <c r="H12" s="493"/>
      <c r="I12" s="493"/>
      <c r="J12" s="493"/>
      <c r="K12" s="493"/>
      <c r="L12" s="493"/>
      <c r="M12" s="493"/>
      <c r="N12" s="494"/>
    </row>
    <row r="13" spans="2:14" ht="21.75" customHeight="1">
      <c r="B13" s="489"/>
      <c r="C13" s="490"/>
      <c r="D13" s="490"/>
      <c r="E13" s="490"/>
      <c r="F13" s="491"/>
      <c r="G13" s="171">
        <v>1</v>
      </c>
      <c r="H13" s="171">
        <v>2</v>
      </c>
      <c r="I13" s="171">
        <v>3</v>
      </c>
      <c r="J13" s="171">
        <v>4</v>
      </c>
      <c r="K13" s="171">
        <v>5</v>
      </c>
      <c r="L13" s="171">
        <v>6</v>
      </c>
      <c r="M13" s="171">
        <v>7</v>
      </c>
      <c r="N13" s="171">
        <v>8</v>
      </c>
    </row>
    <row r="15" spans="2:14" ht="16.5" customHeight="1">
      <c r="B15" s="184" t="s">
        <v>243</v>
      </c>
      <c r="C15" s="110" t="s">
        <v>244</v>
      </c>
      <c r="D15" s="110"/>
      <c r="E15" s="110"/>
      <c r="F15" s="112"/>
      <c r="G15" s="125"/>
      <c r="H15" s="125"/>
      <c r="I15" s="125"/>
      <c r="J15" s="125"/>
      <c r="K15" s="125"/>
      <c r="L15" s="125"/>
      <c r="M15" s="125"/>
      <c r="N15" s="126"/>
    </row>
    <row r="16" spans="2:14" ht="16.5" customHeight="1">
      <c r="B16" s="185" t="s">
        <v>245</v>
      </c>
      <c r="C16" s="114" t="s">
        <v>246</v>
      </c>
      <c r="D16" s="114"/>
      <c r="E16" s="114"/>
      <c r="F16" s="42"/>
      <c r="G16" s="127"/>
      <c r="H16" s="127"/>
      <c r="I16" s="127"/>
      <c r="J16" s="127"/>
      <c r="K16" s="127"/>
      <c r="L16" s="127"/>
      <c r="M16" s="127"/>
      <c r="N16" s="116"/>
    </row>
    <row r="17" spans="2:14" ht="16.5" customHeight="1">
      <c r="B17" s="185" t="s">
        <v>247</v>
      </c>
      <c r="C17" s="114" t="s">
        <v>248</v>
      </c>
      <c r="D17" s="114"/>
      <c r="E17" s="114"/>
      <c r="F17" s="42"/>
      <c r="G17" s="127"/>
      <c r="H17" s="127"/>
      <c r="I17" s="127"/>
      <c r="J17" s="127"/>
      <c r="K17" s="127"/>
      <c r="L17" s="127"/>
      <c r="M17" s="127"/>
      <c r="N17" s="116"/>
    </row>
    <row r="18" spans="2:14" ht="16.5" customHeight="1">
      <c r="B18" s="185" t="s">
        <v>249</v>
      </c>
      <c r="C18" s="114" t="s">
        <v>250</v>
      </c>
      <c r="D18" s="114"/>
      <c r="E18" s="114"/>
      <c r="F18" s="42"/>
      <c r="G18" s="127"/>
      <c r="H18" s="127"/>
      <c r="I18" s="127"/>
      <c r="J18" s="127"/>
      <c r="K18" s="127"/>
      <c r="L18" s="127"/>
      <c r="M18" s="127"/>
      <c r="N18" s="116"/>
    </row>
    <row r="19" spans="2:14" ht="16.5" customHeight="1">
      <c r="B19" s="185" t="s">
        <v>251</v>
      </c>
      <c r="C19" s="114" t="s">
        <v>252</v>
      </c>
      <c r="D19" s="114"/>
      <c r="E19" s="114"/>
      <c r="F19" s="42"/>
      <c r="G19" s="127"/>
      <c r="H19" s="127"/>
      <c r="I19" s="127"/>
      <c r="J19" s="127"/>
      <c r="K19" s="127"/>
      <c r="L19" s="127"/>
      <c r="M19" s="127"/>
      <c r="N19" s="116"/>
    </row>
    <row r="20" spans="2:14" ht="16.5" customHeight="1">
      <c r="B20" s="185" t="s">
        <v>253</v>
      </c>
      <c r="C20" s="114" t="s">
        <v>273</v>
      </c>
      <c r="D20" s="114"/>
      <c r="E20" s="114"/>
      <c r="F20" s="42"/>
      <c r="G20" s="127"/>
      <c r="H20" s="127"/>
      <c r="I20" s="127"/>
      <c r="J20" s="127"/>
      <c r="K20" s="127"/>
      <c r="L20" s="127"/>
      <c r="M20" s="127"/>
      <c r="N20" s="116"/>
    </row>
    <row r="21" spans="2:14" ht="16.5" customHeight="1">
      <c r="B21" s="185" t="s">
        <v>254</v>
      </c>
      <c r="C21" s="114" t="s">
        <v>255</v>
      </c>
      <c r="D21" s="114"/>
      <c r="E21" s="114"/>
      <c r="F21" s="42"/>
      <c r="G21" s="127"/>
      <c r="H21" s="127"/>
      <c r="I21" s="127"/>
      <c r="J21" s="127"/>
      <c r="K21" s="127"/>
      <c r="L21" s="127"/>
      <c r="M21" s="127"/>
      <c r="N21" s="116"/>
    </row>
    <row r="22" spans="2:14" ht="16.5" customHeight="1">
      <c r="B22" s="185" t="s">
        <v>94</v>
      </c>
      <c r="C22" s="114" t="s">
        <v>256</v>
      </c>
      <c r="D22" s="114"/>
      <c r="E22" s="114"/>
      <c r="F22" s="42"/>
      <c r="G22" s="127"/>
      <c r="H22" s="127"/>
      <c r="I22" s="127"/>
      <c r="J22" s="127"/>
      <c r="K22" s="127"/>
      <c r="L22" s="127"/>
      <c r="M22" s="127"/>
      <c r="N22" s="116"/>
    </row>
    <row r="23" spans="2:14" ht="16.5" customHeight="1">
      <c r="B23" s="185" t="s">
        <v>257</v>
      </c>
      <c r="C23" s="114" t="s">
        <v>258</v>
      </c>
      <c r="D23" s="114"/>
      <c r="E23" s="114"/>
      <c r="F23" s="42"/>
      <c r="G23" s="127"/>
      <c r="H23" s="127"/>
      <c r="I23" s="127"/>
      <c r="J23" s="127"/>
      <c r="K23" s="127"/>
      <c r="L23" s="127"/>
      <c r="M23" s="127"/>
      <c r="N23" s="116"/>
    </row>
    <row r="24" spans="2:14" ht="16.5" customHeight="1">
      <c r="B24" s="185" t="s">
        <v>259</v>
      </c>
      <c r="C24" s="114" t="s">
        <v>260</v>
      </c>
      <c r="D24" s="114"/>
      <c r="E24" s="114"/>
      <c r="F24" s="42"/>
      <c r="G24" s="127"/>
      <c r="H24" s="127"/>
      <c r="I24" s="127"/>
      <c r="J24" s="127"/>
      <c r="K24" s="127"/>
      <c r="L24" s="127"/>
      <c r="M24" s="127"/>
      <c r="N24" s="116"/>
    </row>
    <row r="25" spans="2:14" ht="16.5" customHeight="1">
      <c r="B25" s="185" t="s">
        <v>261</v>
      </c>
      <c r="C25" s="114" t="s">
        <v>262</v>
      </c>
      <c r="D25" s="114"/>
      <c r="E25" s="114"/>
      <c r="F25" s="42"/>
      <c r="G25" s="127"/>
      <c r="H25" s="127"/>
      <c r="I25" s="127"/>
      <c r="J25" s="127"/>
      <c r="K25" s="127"/>
      <c r="L25" s="127"/>
      <c r="M25" s="127"/>
      <c r="N25" s="116"/>
    </row>
    <row r="26" spans="2:14" ht="16.5" customHeight="1">
      <c r="B26" s="185" t="s">
        <v>263</v>
      </c>
      <c r="C26" s="114" t="s">
        <v>264</v>
      </c>
      <c r="D26" s="114"/>
      <c r="E26" s="114"/>
      <c r="F26" s="42"/>
      <c r="G26" s="127"/>
      <c r="H26" s="127"/>
      <c r="I26" s="127"/>
      <c r="J26" s="127"/>
      <c r="K26" s="127"/>
      <c r="L26" s="127"/>
      <c r="M26" s="127"/>
      <c r="N26" s="116"/>
    </row>
    <row r="27" spans="2:14" ht="16.5" customHeight="1">
      <c r="B27" s="186" t="s">
        <v>265</v>
      </c>
      <c r="C27" s="117" t="s">
        <v>266</v>
      </c>
      <c r="D27" s="117"/>
      <c r="E27" s="117"/>
      <c r="F27" s="44"/>
      <c r="G27" s="174"/>
      <c r="H27" s="174"/>
      <c r="I27" s="174"/>
      <c r="J27" s="174"/>
      <c r="K27" s="174"/>
      <c r="L27" s="174"/>
      <c r="M27" s="174"/>
      <c r="N27" s="118"/>
    </row>
    <row r="28" spans="2:14" ht="16.5" customHeight="1">
      <c r="B28" s="187"/>
      <c r="C28" s="497" t="s">
        <v>274</v>
      </c>
      <c r="D28" s="498"/>
      <c r="E28" s="498"/>
      <c r="F28" s="188"/>
      <c r="G28" s="189"/>
      <c r="H28" s="189"/>
      <c r="I28" s="189"/>
      <c r="J28" s="189"/>
      <c r="K28" s="189"/>
      <c r="L28" s="189"/>
      <c r="M28" s="189"/>
      <c r="N28" s="190"/>
    </row>
    <row r="29" spans="2:14" ht="16.5" customHeight="1">
      <c r="B29" s="191"/>
      <c r="C29" s="495" t="s">
        <v>267</v>
      </c>
      <c r="D29" s="496"/>
      <c r="E29" s="496"/>
      <c r="F29" s="192"/>
      <c r="G29" s="193"/>
      <c r="H29" s="193"/>
      <c r="I29" s="193"/>
      <c r="J29" s="193"/>
      <c r="K29" s="193"/>
      <c r="L29" s="193"/>
      <c r="M29" s="193"/>
      <c r="N29" s="115"/>
    </row>
    <row r="30" spans="2:14" ht="16.5" customHeight="1">
      <c r="B30" s="185" t="s">
        <v>268</v>
      </c>
      <c r="C30" s="114" t="s">
        <v>269</v>
      </c>
      <c r="D30" s="114"/>
      <c r="E30" s="114"/>
      <c r="F30" s="42"/>
      <c r="G30" s="127"/>
      <c r="H30" s="127"/>
      <c r="I30" s="127"/>
      <c r="J30" s="127"/>
      <c r="K30" s="127"/>
      <c r="L30" s="127"/>
      <c r="M30" s="127"/>
      <c r="N30" s="116"/>
    </row>
    <row r="31" spans="2:14" ht="16.5" customHeight="1">
      <c r="B31" s="185" t="s">
        <v>270</v>
      </c>
      <c r="C31" s="114" t="s">
        <v>271</v>
      </c>
      <c r="D31" s="114"/>
      <c r="E31" s="114"/>
      <c r="F31" s="42"/>
      <c r="G31" s="127"/>
      <c r="H31" s="127"/>
      <c r="I31" s="127"/>
      <c r="J31" s="127"/>
      <c r="K31" s="127"/>
      <c r="L31" s="127"/>
      <c r="M31" s="127"/>
      <c r="N31" s="116"/>
    </row>
    <row r="32" spans="2:16" ht="48" customHeight="1">
      <c r="B32" s="194"/>
      <c r="C32" s="195" t="s">
        <v>272</v>
      </c>
      <c r="D32" s="119"/>
      <c r="E32" s="499" t="s">
        <v>276</v>
      </c>
      <c r="F32" s="500"/>
      <c r="G32" s="501" t="s">
        <v>275</v>
      </c>
      <c r="H32" s="502"/>
      <c r="I32" s="502"/>
      <c r="J32" s="502"/>
      <c r="K32" s="502"/>
      <c r="L32" s="502"/>
      <c r="M32" s="502"/>
      <c r="N32" s="503"/>
      <c r="O32" s="504"/>
      <c r="P32" s="505"/>
    </row>
    <row r="34" spans="1:15" ht="12.75">
      <c r="A34" s="402"/>
      <c r="B34" s="402"/>
      <c r="C34" s="402"/>
      <c r="D34" s="402"/>
      <c r="E34" s="402"/>
      <c r="F34" s="402"/>
      <c r="G34" s="402"/>
      <c r="H34" s="402"/>
      <c r="I34" s="402"/>
      <c r="J34" s="402"/>
      <c r="K34" s="402"/>
      <c r="L34" s="402"/>
      <c r="M34" s="402"/>
      <c r="N34" s="402"/>
      <c r="O34" s="402"/>
    </row>
  </sheetData>
  <sheetProtection/>
  <mergeCells count="9">
    <mergeCell ref="B10:N10"/>
    <mergeCell ref="B12:F13"/>
    <mergeCell ref="G12:N12"/>
    <mergeCell ref="A34:O34"/>
    <mergeCell ref="C29:E29"/>
    <mergeCell ref="C28:E28"/>
    <mergeCell ref="E32:F32"/>
    <mergeCell ref="G32:N32"/>
    <mergeCell ref="O32:P32"/>
  </mergeCells>
  <printOptions horizontalCentered="1" verticalCentered="1"/>
  <pageMargins left="0.15748031496062992" right="0.15748031496062992" top="0.35433070866141736" bottom="0.2755905511811024" header="0" footer="0"/>
  <pageSetup horizontalDpi="600" verticalDpi="600" orientation="landscape" scale="8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J925"/>
  <sheetViews>
    <sheetView tabSelected="1" zoomScalePageLayoutView="0" workbookViewId="0" topLeftCell="A1">
      <selection activeCell="C10" sqref="C10"/>
    </sheetView>
  </sheetViews>
  <sheetFormatPr defaultColWidth="11.421875" defaultRowHeight="12.75"/>
  <cols>
    <col min="1" max="1" width="4.7109375" style="295" customWidth="1"/>
    <col min="2" max="2" width="11.7109375" style="309" customWidth="1"/>
    <col min="3" max="3" width="84.00390625" style="304" customWidth="1"/>
    <col min="4" max="4" width="6.8515625" style="311" customWidth="1"/>
    <col min="5" max="5" width="11.8515625" style="302" customWidth="1"/>
    <col min="6" max="6" width="11.7109375" style="299" customWidth="1"/>
    <col min="7" max="7" width="13.8515625" style="299" customWidth="1"/>
    <col min="8" max="8" width="13.7109375" style="315" customWidth="1"/>
    <col min="9" max="9" width="16.28125" style="297" bestFit="1" customWidth="1"/>
    <col min="10" max="10" width="61.421875" style="296" customWidth="1"/>
    <col min="11" max="11" width="21.8515625" style="296" customWidth="1"/>
    <col min="12" max="15" width="0" style="296" hidden="1" customWidth="1"/>
    <col min="16" max="16384" width="11.421875" style="296" customWidth="1"/>
  </cols>
  <sheetData>
    <row r="1" spans="1:8" ht="75.75" customHeight="1">
      <c r="A1" s="507"/>
      <c r="B1" s="307" t="s">
        <v>531</v>
      </c>
      <c r="C1" s="303" t="s">
        <v>576</v>
      </c>
      <c r="D1" s="509"/>
      <c r="E1" s="510"/>
      <c r="F1" s="510"/>
      <c r="G1" s="510"/>
      <c r="H1" s="511"/>
    </row>
    <row r="2" spans="1:8" ht="12.75">
      <c r="A2" s="507"/>
      <c r="B2" s="307" t="s">
        <v>578</v>
      </c>
      <c r="C2" s="303" t="s">
        <v>963</v>
      </c>
      <c r="D2" s="512"/>
      <c r="E2" s="513"/>
      <c r="F2" s="513"/>
      <c r="G2" s="513"/>
      <c r="H2" s="514"/>
    </row>
    <row r="3" spans="1:8" ht="15.75" customHeight="1">
      <c r="A3" s="507"/>
      <c r="B3" s="307" t="s">
        <v>532</v>
      </c>
      <c r="C3" s="321" t="s">
        <v>971</v>
      </c>
      <c r="D3" s="512"/>
      <c r="E3" s="513"/>
      <c r="F3" s="513"/>
      <c r="G3" s="513"/>
      <c r="H3" s="514"/>
    </row>
    <row r="4" spans="1:8" ht="12.75">
      <c r="A4" s="507"/>
      <c r="B4" s="307" t="s">
        <v>533</v>
      </c>
      <c r="C4" s="318" t="s">
        <v>972</v>
      </c>
      <c r="D4" s="512"/>
      <c r="E4" s="513"/>
      <c r="F4" s="513"/>
      <c r="G4" s="513"/>
      <c r="H4" s="514"/>
    </row>
    <row r="5" spans="1:8" ht="12.75">
      <c r="A5" s="507"/>
      <c r="B5" s="307" t="s">
        <v>534</v>
      </c>
      <c r="C5" s="319" t="s">
        <v>964</v>
      </c>
      <c r="D5" s="515"/>
      <c r="E5" s="516"/>
      <c r="F5" s="516"/>
      <c r="G5" s="516"/>
      <c r="H5" s="517"/>
    </row>
    <row r="6" spans="1:10" ht="12.75">
      <c r="A6" s="507"/>
      <c r="B6" s="308" t="s">
        <v>577</v>
      </c>
      <c r="C6" s="317" t="s">
        <v>579</v>
      </c>
      <c r="D6" s="310" t="s">
        <v>535</v>
      </c>
      <c r="E6" s="305" t="s">
        <v>536</v>
      </c>
      <c r="F6" s="300" t="s">
        <v>537</v>
      </c>
      <c r="G6" s="300" t="s">
        <v>538</v>
      </c>
      <c r="H6" s="313" t="s">
        <v>539</v>
      </c>
      <c r="I6" s="298"/>
      <c r="J6" s="284"/>
    </row>
    <row r="7" spans="1:8" ht="15">
      <c r="A7" s="508"/>
      <c r="B7" s="339" t="s">
        <v>583</v>
      </c>
      <c r="C7" s="348" t="s">
        <v>584</v>
      </c>
      <c r="D7" s="339"/>
      <c r="E7" s="340"/>
      <c r="F7" s="355"/>
      <c r="G7" s="355"/>
      <c r="H7" s="355"/>
    </row>
    <row r="8" spans="1:8" ht="12.75">
      <c r="A8" s="338"/>
      <c r="B8" s="341"/>
      <c r="C8" s="341"/>
      <c r="D8" s="342"/>
      <c r="E8" s="343"/>
      <c r="F8" s="316"/>
      <c r="G8" s="316"/>
      <c r="H8" s="314"/>
    </row>
    <row r="9" spans="1:8" ht="15">
      <c r="A9" s="338"/>
      <c r="B9" s="356"/>
      <c r="C9" s="356" t="s">
        <v>585</v>
      </c>
      <c r="D9" s="357"/>
      <c r="E9" s="358"/>
      <c r="F9" s="359"/>
      <c r="G9" s="360"/>
      <c r="H9" s="361"/>
    </row>
    <row r="10" spans="1:8" ht="12.75">
      <c r="A10" s="338"/>
      <c r="B10" s="341"/>
      <c r="C10" s="341" t="s">
        <v>586</v>
      </c>
      <c r="D10" s="342"/>
      <c r="E10" s="370"/>
      <c r="F10" s="371"/>
      <c r="G10" s="341"/>
      <c r="H10" s="341"/>
    </row>
    <row r="11" spans="1:8" ht="36.75" customHeight="1">
      <c r="A11" s="338">
        <v>1</v>
      </c>
      <c r="B11" s="344" t="s">
        <v>587</v>
      </c>
      <c r="C11" s="345" t="s">
        <v>588</v>
      </c>
      <c r="D11" s="346" t="s">
        <v>582</v>
      </c>
      <c r="E11" s="372">
        <v>155.98</v>
      </c>
      <c r="F11" s="373"/>
      <c r="G11" s="341"/>
      <c r="H11" s="341"/>
    </row>
    <row r="12" spans="1:8" ht="33.75">
      <c r="A12" s="338">
        <v>2</v>
      </c>
      <c r="B12" s="344" t="s">
        <v>589</v>
      </c>
      <c r="C12" s="345" t="s">
        <v>590</v>
      </c>
      <c r="D12" s="346" t="s">
        <v>591</v>
      </c>
      <c r="E12" s="372">
        <v>22</v>
      </c>
      <c r="F12" s="373"/>
      <c r="G12" s="341"/>
      <c r="H12" s="341"/>
    </row>
    <row r="13" spans="1:8" ht="33.75">
      <c r="A13" s="338">
        <v>3</v>
      </c>
      <c r="B13" s="344" t="s">
        <v>592</v>
      </c>
      <c r="C13" s="345" t="s">
        <v>593</v>
      </c>
      <c r="D13" s="346" t="s">
        <v>591</v>
      </c>
      <c r="E13" s="372">
        <v>22</v>
      </c>
      <c r="F13" s="373"/>
      <c r="G13" s="341"/>
      <c r="H13" s="341"/>
    </row>
    <row r="14" spans="1:8" ht="33.75">
      <c r="A14" s="338">
        <v>4</v>
      </c>
      <c r="B14" s="344" t="s">
        <v>594</v>
      </c>
      <c r="C14" s="345" t="s">
        <v>595</v>
      </c>
      <c r="D14" s="346" t="s">
        <v>591</v>
      </c>
      <c r="E14" s="372">
        <v>9</v>
      </c>
      <c r="F14" s="373"/>
      <c r="G14" s="341"/>
      <c r="H14" s="341"/>
    </row>
    <row r="15" spans="1:8" ht="12.75">
      <c r="A15" s="338"/>
      <c r="B15" s="347"/>
      <c r="C15" s="385" t="s">
        <v>596</v>
      </c>
      <c r="D15" s="386" t="str">
        <f>+C10</f>
        <v>      PRELIMINARES</v>
      </c>
      <c r="E15" s="387"/>
      <c r="F15" s="387"/>
      <c r="G15" s="387"/>
      <c r="H15" s="388"/>
    </row>
    <row r="16" spans="1:8" ht="12.75">
      <c r="A16" s="338"/>
      <c r="B16" s="341"/>
      <c r="C16" s="341" t="s">
        <v>597</v>
      </c>
      <c r="D16" s="342"/>
      <c r="E16" s="370"/>
      <c r="F16" s="371"/>
      <c r="G16" s="341"/>
      <c r="H16" s="341"/>
    </row>
    <row r="17" spans="1:8" ht="45">
      <c r="A17" s="338">
        <v>5</v>
      </c>
      <c r="B17" s="344" t="s">
        <v>598</v>
      </c>
      <c r="C17" s="345" t="s">
        <v>599</v>
      </c>
      <c r="D17" s="346" t="s">
        <v>600</v>
      </c>
      <c r="E17" s="372">
        <v>627.83</v>
      </c>
      <c r="F17" s="373"/>
      <c r="G17" s="341"/>
      <c r="H17" s="341"/>
    </row>
    <row r="18" spans="1:8" ht="33.75">
      <c r="A18" s="338">
        <v>6</v>
      </c>
      <c r="B18" s="344" t="s">
        <v>601</v>
      </c>
      <c r="C18" s="345" t="s">
        <v>848</v>
      </c>
      <c r="D18" s="346" t="s">
        <v>581</v>
      </c>
      <c r="E18" s="372">
        <v>15512</v>
      </c>
      <c r="F18" s="373"/>
      <c r="G18" s="341"/>
      <c r="H18" s="341"/>
    </row>
    <row r="19" spans="1:8" ht="22.5">
      <c r="A19" s="338">
        <v>7</v>
      </c>
      <c r="B19" s="344" t="s">
        <v>602</v>
      </c>
      <c r="C19" s="345" t="s">
        <v>603</v>
      </c>
      <c r="D19" s="346" t="s">
        <v>582</v>
      </c>
      <c r="E19" s="372">
        <v>6204.8</v>
      </c>
      <c r="F19" s="373"/>
      <c r="G19" s="341"/>
      <c r="H19" s="341"/>
    </row>
    <row r="20" spans="1:8" ht="22.5">
      <c r="A20" s="338">
        <v>8</v>
      </c>
      <c r="B20" s="344" t="s">
        <v>893</v>
      </c>
      <c r="C20" s="345" t="s">
        <v>604</v>
      </c>
      <c r="D20" s="346" t="s">
        <v>582</v>
      </c>
      <c r="E20" s="372">
        <v>806.43</v>
      </c>
      <c r="F20" s="373"/>
      <c r="G20" s="341"/>
      <c r="H20" s="341"/>
    </row>
    <row r="21" spans="1:8" ht="33.75">
      <c r="A21" s="338">
        <v>9</v>
      </c>
      <c r="B21" s="344" t="s">
        <v>605</v>
      </c>
      <c r="C21" s="345" t="s">
        <v>606</v>
      </c>
      <c r="D21" s="346" t="s">
        <v>581</v>
      </c>
      <c r="E21" s="372">
        <v>1741.89</v>
      </c>
      <c r="F21" s="373"/>
      <c r="G21" s="341"/>
      <c r="H21" s="341"/>
    </row>
    <row r="22" spans="1:8" ht="33.75">
      <c r="A22" s="338">
        <v>10</v>
      </c>
      <c r="B22" s="344" t="s">
        <v>607</v>
      </c>
      <c r="C22" s="345" t="s">
        <v>608</v>
      </c>
      <c r="D22" s="346" t="s">
        <v>582</v>
      </c>
      <c r="E22" s="372">
        <v>6204.8</v>
      </c>
      <c r="F22" s="373"/>
      <c r="G22" s="341"/>
      <c r="H22" s="341"/>
    </row>
    <row r="23" spans="1:8" ht="45">
      <c r="A23" s="338">
        <v>11</v>
      </c>
      <c r="B23" s="344" t="s">
        <v>609</v>
      </c>
      <c r="C23" s="345" t="s">
        <v>610</v>
      </c>
      <c r="D23" s="346" t="s">
        <v>582</v>
      </c>
      <c r="E23" s="372">
        <v>14165.060000000001</v>
      </c>
      <c r="F23" s="373"/>
      <c r="G23" s="341"/>
      <c r="H23" s="341"/>
    </row>
    <row r="24" spans="1:8" ht="67.5">
      <c r="A24" s="338">
        <v>12</v>
      </c>
      <c r="B24" s="344" t="s">
        <v>611</v>
      </c>
      <c r="C24" s="345" t="s">
        <v>612</v>
      </c>
      <c r="D24" s="346" t="s">
        <v>582</v>
      </c>
      <c r="E24" s="372">
        <v>3102.4</v>
      </c>
      <c r="F24" s="373"/>
      <c r="G24" s="341"/>
      <c r="H24" s="341"/>
    </row>
    <row r="25" spans="1:8" ht="36" customHeight="1">
      <c r="A25" s="338">
        <v>13</v>
      </c>
      <c r="B25" s="344" t="s">
        <v>613</v>
      </c>
      <c r="C25" s="345" t="s">
        <v>614</v>
      </c>
      <c r="D25" s="346" t="s">
        <v>581</v>
      </c>
      <c r="E25" s="372">
        <v>15512</v>
      </c>
      <c r="F25" s="373"/>
      <c r="G25" s="341"/>
      <c r="H25" s="341"/>
    </row>
    <row r="26" spans="1:8" ht="33.75">
      <c r="A26" s="338">
        <v>14</v>
      </c>
      <c r="B26" s="344" t="s">
        <v>615</v>
      </c>
      <c r="C26" s="345" t="s">
        <v>616</v>
      </c>
      <c r="D26" s="346" t="s">
        <v>581</v>
      </c>
      <c r="E26" s="372">
        <v>15512</v>
      </c>
      <c r="F26" s="373"/>
      <c r="G26" s="341"/>
      <c r="H26" s="341"/>
    </row>
    <row r="27" spans="1:8" ht="22.5">
      <c r="A27" s="338">
        <v>15</v>
      </c>
      <c r="B27" s="344">
        <v>391</v>
      </c>
      <c r="C27" s="345" t="s">
        <v>617</v>
      </c>
      <c r="D27" s="346" t="s">
        <v>582</v>
      </c>
      <c r="E27" s="372">
        <v>9114.6</v>
      </c>
      <c r="F27" s="373"/>
      <c r="G27" s="341"/>
      <c r="H27" s="341"/>
    </row>
    <row r="28" spans="1:8" ht="22.5">
      <c r="A28" s="338">
        <v>16</v>
      </c>
      <c r="B28" s="344">
        <v>392</v>
      </c>
      <c r="C28" s="345" t="s">
        <v>618</v>
      </c>
      <c r="D28" s="346" t="s">
        <v>619</v>
      </c>
      <c r="E28" s="372">
        <v>91146</v>
      </c>
      <c r="F28" s="373"/>
      <c r="G28" s="341"/>
      <c r="H28" s="341"/>
    </row>
    <row r="29" spans="2:8" ht="12.75">
      <c r="B29" s="347"/>
      <c r="C29" s="385" t="s">
        <v>596</v>
      </c>
      <c r="D29" s="386" t="str">
        <f>+C16</f>
        <v>      TERRACERIAS</v>
      </c>
      <c r="E29" s="387"/>
      <c r="F29" s="387"/>
      <c r="G29" s="387"/>
      <c r="H29" s="388"/>
    </row>
    <row r="30" spans="2:8" ht="12.75">
      <c r="B30" s="341"/>
      <c r="C30" s="341" t="s">
        <v>620</v>
      </c>
      <c r="D30" s="342"/>
      <c r="E30" s="370"/>
      <c r="F30" s="371"/>
      <c r="G30" s="341"/>
      <c r="H30" s="341"/>
    </row>
    <row r="31" spans="1:8" ht="112.5">
      <c r="A31" s="338">
        <v>17</v>
      </c>
      <c r="B31" s="344" t="s">
        <v>621</v>
      </c>
      <c r="C31" s="345" t="s">
        <v>622</v>
      </c>
      <c r="D31" s="346" t="s">
        <v>581</v>
      </c>
      <c r="E31" s="372">
        <v>6892.98</v>
      </c>
      <c r="F31" s="373"/>
      <c r="G31" s="341"/>
      <c r="H31" s="341"/>
    </row>
    <row r="32" spans="1:8" ht="12.75">
      <c r="A32" s="338"/>
      <c r="B32" s="347"/>
      <c r="C32" s="385" t="s">
        <v>596</v>
      </c>
      <c r="D32" s="386" t="str">
        <f>+C30</f>
        <v>      VIALIDAD PRINCIPAL DE 7.00 M DE ANCHO</v>
      </c>
      <c r="E32" s="387"/>
      <c r="F32" s="387"/>
      <c r="G32" s="387"/>
      <c r="H32" s="388"/>
    </row>
    <row r="33" spans="1:8" ht="12.75">
      <c r="A33" s="338"/>
      <c r="B33" s="341"/>
      <c r="C33" s="341" t="s">
        <v>623</v>
      </c>
      <c r="D33" s="342"/>
      <c r="E33" s="370"/>
      <c r="F33" s="371"/>
      <c r="G33" s="341"/>
      <c r="H33" s="341"/>
    </row>
    <row r="34" spans="1:8" ht="12.75">
      <c r="A34" s="338"/>
      <c r="B34" s="341"/>
      <c r="C34" s="341" t="s">
        <v>894</v>
      </c>
      <c r="D34" s="342"/>
      <c r="E34" s="370"/>
      <c r="F34" s="371"/>
      <c r="G34" s="341"/>
      <c r="H34" s="341"/>
    </row>
    <row r="35" spans="1:8" ht="22.5">
      <c r="A35" s="338">
        <v>18</v>
      </c>
      <c r="B35" s="344" t="s">
        <v>893</v>
      </c>
      <c r="C35" s="345" t="s">
        <v>604</v>
      </c>
      <c r="D35" s="346" t="s">
        <v>582</v>
      </c>
      <c r="E35" s="372">
        <v>3003.19</v>
      </c>
      <c r="F35" s="373"/>
      <c r="G35" s="341"/>
      <c r="H35" s="341"/>
    </row>
    <row r="36" spans="1:8" ht="33.75">
      <c r="A36" s="338">
        <v>19</v>
      </c>
      <c r="B36" s="344" t="s">
        <v>605</v>
      </c>
      <c r="C36" s="345" t="s">
        <v>624</v>
      </c>
      <c r="D36" s="346" t="s">
        <v>581</v>
      </c>
      <c r="E36" s="372">
        <v>1516.76</v>
      </c>
      <c r="F36" s="373"/>
      <c r="G36" s="341"/>
      <c r="H36" s="341"/>
    </row>
    <row r="37" spans="1:8" ht="33.75">
      <c r="A37" s="338">
        <v>20</v>
      </c>
      <c r="B37" s="344" t="s">
        <v>625</v>
      </c>
      <c r="C37" s="345" t="s">
        <v>626</v>
      </c>
      <c r="D37" s="346" t="s">
        <v>582</v>
      </c>
      <c r="E37" s="372">
        <v>126.4</v>
      </c>
      <c r="F37" s="373"/>
      <c r="G37" s="341"/>
      <c r="H37" s="341"/>
    </row>
    <row r="38" spans="1:8" ht="42.75" customHeight="1">
      <c r="A38" s="338">
        <v>21</v>
      </c>
      <c r="B38" s="344" t="s">
        <v>627</v>
      </c>
      <c r="C38" s="345" t="s">
        <v>628</v>
      </c>
      <c r="D38" s="346" t="s">
        <v>582</v>
      </c>
      <c r="E38" s="372">
        <f>3003.19-126.4</f>
        <v>2876.79</v>
      </c>
      <c r="F38" s="373"/>
      <c r="G38" s="341"/>
      <c r="H38" s="341"/>
    </row>
    <row r="39" spans="1:8" ht="24" customHeight="1">
      <c r="A39" s="338">
        <v>22</v>
      </c>
      <c r="B39" s="344">
        <v>391</v>
      </c>
      <c r="C39" s="345" t="s">
        <v>629</v>
      </c>
      <c r="D39" s="346" t="s">
        <v>582</v>
      </c>
      <c r="E39" s="372">
        <v>164.32</v>
      </c>
      <c r="F39" s="373"/>
      <c r="G39" s="341"/>
      <c r="H39" s="341"/>
    </row>
    <row r="40" spans="1:8" ht="22.5">
      <c r="A40" s="338">
        <v>23</v>
      </c>
      <c r="B40" s="344">
        <v>392</v>
      </c>
      <c r="C40" s="345" t="s">
        <v>630</v>
      </c>
      <c r="D40" s="346" t="s">
        <v>619</v>
      </c>
      <c r="E40" s="372">
        <f>+E39*10</f>
        <v>1643.1999999999998</v>
      </c>
      <c r="F40" s="373"/>
      <c r="G40" s="341"/>
      <c r="H40" s="341"/>
    </row>
    <row r="41" spans="2:8" ht="23.25" customHeight="1">
      <c r="B41" s="347"/>
      <c r="C41" s="385" t="s">
        <v>596</v>
      </c>
      <c r="D41" s="341" t="s">
        <v>894</v>
      </c>
      <c r="E41" s="389"/>
      <c r="F41" s="389"/>
      <c r="G41" s="389"/>
      <c r="H41" s="390"/>
    </row>
    <row r="42" spans="2:8" ht="12.75">
      <c r="B42" s="341"/>
      <c r="C42" s="341" t="s">
        <v>895</v>
      </c>
      <c r="D42" s="342"/>
      <c r="E42" s="370"/>
      <c r="F42" s="371"/>
      <c r="G42" s="341"/>
      <c r="H42" s="341"/>
    </row>
    <row r="43" spans="1:8" ht="22.5">
      <c r="A43" s="338">
        <v>24</v>
      </c>
      <c r="B43" s="344" t="s">
        <v>893</v>
      </c>
      <c r="C43" s="345" t="s">
        <v>604</v>
      </c>
      <c r="D43" s="346" t="s">
        <v>582</v>
      </c>
      <c r="E43" s="376">
        <v>195.93</v>
      </c>
      <c r="F43" s="373"/>
      <c r="G43" s="341"/>
      <c r="H43" s="341"/>
    </row>
    <row r="44" spans="1:8" ht="33.75">
      <c r="A44" s="338">
        <v>25</v>
      </c>
      <c r="B44" s="344" t="s">
        <v>605</v>
      </c>
      <c r="C44" s="345" t="s">
        <v>624</v>
      </c>
      <c r="D44" s="346" t="s">
        <v>581</v>
      </c>
      <c r="E44" s="376">
        <v>326.56</v>
      </c>
      <c r="F44" s="373"/>
      <c r="G44" s="341"/>
      <c r="H44" s="341"/>
    </row>
    <row r="45" spans="1:8" ht="33.75">
      <c r="A45" s="338">
        <v>26</v>
      </c>
      <c r="B45" s="344" t="s">
        <v>625</v>
      </c>
      <c r="C45" s="345" t="s">
        <v>626</v>
      </c>
      <c r="D45" s="346" t="s">
        <v>582</v>
      </c>
      <c r="E45" s="376">
        <v>32.66</v>
      </c>
      <c r="F45" s="373"/>
      <c r="G45" s="341"/>
      <c r="H45" s="341"/>
    </row>
    <row r="46" spans="1:8" ht="45">
      <c r="A46" s="338">
        <v>27</v>
      </c>
      <c r="B46" s="344" t="s">
        <v>627</v>
      </c>
      <c r="C46" s="345" t="s">
        <v>628</v>
      </c>
      <c r="D46" s="346" t="s">
        <v>582</v>
      </c>
      <c r="E46" s="376">
        <v>136.07</v>
      </c>
      <c r="F46" s="373"/>
      <c r="G46" s="341"/>
      <c r="H46" s="341"/>
    </row>
    <row r="47" spans="1:8" ht="22.5">
      <c r="A47" s="338">
        <v>28</v>
      </c>
      <c r="B47" s="344">
        <v>391</v>
      </c>
      <c r="C47" s="350" t="s">
        <v>629</v>
      </c>
      <c r="D47" s="346" t="s">
        <v>582</v>
      </c>
      <c r="E47" s="372">
        <v>70.75</v>
      </c>
      <c r="F47" s="373"/>
      <c r="G47" s="341"/>
      <c r="H47" s="341"/>
    </row>
    <row r="48" spans="1:8" ht="22.5">
      <c r="A48" s="338">
        <v>29</v>
      </c>
      <c r="B48" s="344">
        <v>392</v>
      </c>
      <c r="C48" s="350" t="s">
        <v>630</v>
      </c>
      <c r="D48" s="346" t="s">
        <v>619</v>
      </c>
      <c r="E48" s="372">
        <f>+E47*10</f>
        <v>707.5</v>
      </c>
      <c r="F48" s="373"/>
      <c r="G48" s="341"/>
      <c r="H48" s="341"/>
    </row>
    <row r="49" spans="2:8" ht="12.75">
      <c r="B49" s="347"/>
      <c r="C49" s="385" t="s">
        <v>596</v>
      </c>
      <c r="D49" s="341" t="s">
        <v>895</v>
      </c>
      <c r="E49" s="389"/>
      <c r="F49" s="389"/>
      <c r="G49" s="389"/>
      <c r="H49" s="390"/>
    </row>
    <row r="50" spans="2:8" ht="12.75">
      <c r="B50" s="341"/>
      <c r="C50" s="341" t="s">
        <v>632</v>
      </c>
      <c r="D50" s="342"/>
      <c r="E50" s="370"/>
      <c r="F50" s="371"/>
      <c r="G50" s="341"/>
      <c r="H50" s="341"/>
    </row>
    <row r="51" spans="1:8" ht="22.5">
      <c r="A51" s="338">
        <v>30</v>
      </c>
      <c r="B51" s="344" t="s">
        <v>631</v>
      </c>
      <c r="C51" s="345" t="s">
        <v>633</v>
      </c>
      <c r="D51" s="346" t="s">
        <v>634</v>
      </c>
      <c r="E51" s="376">
        <v>5766.82</v>
      </c>
      <c r="F51" s="373"/>
      <c r="G51" s="341"/>
      <c r="H51" s="341"/>
    </row>
    <row r="52" spans="1:8" ht="22.5">
      <c r="A52" s="338">
        <v>31</v>
      </c>
      <c r="B52" s="344" t="s">
        <v>635</v>
      </c>
      <c r="C52" s="345" t="s">
        <v>636</v>
      </c>
      <c r="D52" s="346" t="s">
        <v>634</v>
      </c>
      <c r="E52" s="376">
        <v>125.22</v>
      </c>
      <c r="F52" s="373"/>
      <c r="G52" s="341"/>
      <c r="H52" s="341"/>
    </row>
    <row r="53" spans="1:8" ht="33.75">
      <c r="A53" s="338">
        <v>32</v>
      </c>
      <c r="B53" s="344" t="s">
        <v>637</v>
      </c>
      <c r="C53" s="345" t="s">
        <v>896</v>
      </c>
      <c r="D53" s="346" t="s">
        <v>581</v>
      </c>
      <c r="E53" s="376">
        <v>395.6</v>
      </c>
      <c r="F53" s="373"/>
      <c r="G53" s="341"/>
      <c r="H53" s="341"/>
    </row>
    <row r="54" spans="1:8" ht="37.5" customHeight="1">
      <c r="A54" s="338">
        <v>33</v>
      </c>
      <c r="B54" s="344" t="s">
        <v>638</v>
      </c>
      <c r="C54" s="345" t="s">
        <v>639</v>
      </c>
      <c r="D54" s="346" t="s">
        <v>582</v>
      </c>
      <c r="E54" s="376">
        <v>41.28</v>
      </c>
      <c r="F54" s="373"/>
      <c r="G54" s="341"/>
      <c r="H54" s="341"/>
    </row>
    <row r="55" spans="1:8" ht="45">
      <c r="A55" s="338">
        <v>34</v>
      </c>
      <c r="B55" s="344" t="s">
        <v>897</v>
      </c>
      <c r="C55" s="345" t="s">
        <v>898</v>
      </c>
      <c r="D55" s="346" t="s">
        <v>600</v>
      </c>
      <c r="E55" s="376">
        <v>33.05</v>
      </c>
      <c r="F55" s="373"/>
      <c r="G55" s="341"/>
      <c r="H55" s="341"/>
    </row>
    <row r="56" spans="1:8" ht="12.75">
      <c r="A56" s="338"/>
      <c r="B56" s="347"/>
      <c r="C56" s="385" t="s">
        <v>596</v>
      </c>
      <c r="D56" s="386" t="str">
        <f>+C50</f>
        <v>ALCANTARILLA PLUVIAL</v>
      </c>
      <c r="E56" s="387"/>
      <c r="F56" s="387"/>
      <c r="G56" s="387"/>
      <c r="H56" s="388"/>
    </row>
    <row r="57" spans="1:8" ht="12.75">
      <c r="A57" s="338"/>
      <c r="B57" s="341"/>
      <c r="C57" s="341" t="s">
        <v>640</v>
      </c>
      <c r="D57" s="342"/>
      <c r="E57" s="370"/>
      <c r="F57" s="371"/>
      <c r="G57" s="341"/>
      <c r="H57" s="341"/>
    </row>
    <row r="58" spans="1:8" ht="22.5">
      <c r="A58" s="338">
        <v>35</v>
      </c>
      <c r="B58" s="344" t="s">
        <v>893</v>
      </c>
      <c r="C58" s="345" t="s">
        <v>604</v>
      </c>
      <c r="D58" s="346" t="s">
        <v>582</v>
      </c>
      <c r="E58" s="376">
        <v>75.08</v>
      </c>
      <c r="F58" s="373"/>
      <c r="G58" s="341"/>
      <c r="H58" s="341"/>
    </row>
    <row r="59" spans="1:8" ht="33.75">
      <c r="A59" s="338">
        <v>36</v>
      </c>
      <c r="B59" s="344" t="s">
        <v>605</v>
      </c>
      <c r="C59" s="345" t="s">
        <v>624</v>
      </c>
      <c r="D59" s="346" t="s">
        <v>581</v>
      </c>
      <c r="E59" s="376">
        <v>21.45</v>
      </c>
      <c r="F59" s="373"/>
      <c r="G59" s="341"/>
      <c r="H59" s="341"/>
    </row>
    <row r="60" spans="1:8" ht="22.5">
      <c r="A60" s="338">
        <v>37</v>
      </c>
      <c r="B60" s="344" t="s">
        <v>641</v>
      </c>
      <c r="C60" s="345" t="s">
        <v>854</v>
      </c>
      <c r="D60" s="346" t="s">
        <v>581</v>
      </c>
      <c r="E60" s="376">
        <v>21.45</v>
      </c>
      <c r="F60" s="373"/>
      <c r="G60" s="341"/>
      <c r="H60" s="341"/>
    </row>
    <row r="61" spans="1:8" ht="22.5">
      <c r="A61" s="338">
        <v>38</v>
      </c>
      <c r="B61" s="344" t="s">
        <v>642</v>
      </c>
      <c r="C61" s="345" t="s">
        <v>643</v>
      </c>
      <c r="D61" s="346" t="s">
        <v>634</v>
      </c>
      <c r="E61" s="376">
        <v>16.5</v>
      </c>
      <c r="F61" s="373"/>
      <c r="G61" s="341"/>
      <c r="H61" s="341"/>
    </row>
    <row r="62" spans="1:8" ht="22.5">
      <c r="A62" s="338">
        <v>39</v>
      </c>
      <c r="B62" s="344" t="s">
        <v>631</v>
      </c>
      <c r="C62" s="345" t="s">
        <v>633</v>
      </c>
      <c r="D62" s="346" t="s">
        <v>634</v>
      </c>
      <c r="E62" s="376">
        <v>1011.96</v>
      </c>
      <c r="F62" s="373"/>
      <c r="G62" s="341"/>
      <c r="H62" s="341"/>
    </row>
    <row r="63" spans="1:8" ht="22.5">
      <c r="A63" s="338">
        <v>40</v>
      </c>
      <c r="B63" s="344" t="s">
        <v>635</v>
      </c>
      <c r="C63" s="345" t="s">
        <v>636</v>
      </c>
      <c r="D63" s="346" t="s">
        <v>634</v>
      </c>
      <c r="E63" s="376">
        <v>1397.17</v>
      </c>
      <c r="F63" s="373"/>
      <c r="G63" s="341"/>
      <c r="H63" s="341"/>
    </row>
    <row r="64" spans="1:8" ht="23.25" customHeight="1">
      <c r="A64" s="338">
        <v>41</v>
      </c>
      <c r="B64" s="344" t="s">
        <v>644</v>
      </c>
      <c r="C64" s="345" t="s">
        <v>645</v>
      </c>
      <c r="D64" s="346" t="s">
        <v>634</v>
      </c>
      <c r="E64" s="376">
        <v>369.77</v>
      </c>
      <c r="F64" s="373"/>
      <c r="G64" s="341"/>
      <c r="H64" s="341"/>
    </row>
    <row r="65" spans="1:8" ht="33.75">
      <c r="A65" s="338">
        <v>42</v>
      </c>
      <c r="B65" s="344" t="s">
        <v>646</v>
      </c>
      <c r="C65" s="345" t="s">
        <v>647</v>
      </c>
      <c r="D65" s="346" t="s">
        <v>581</v>
      </c>
      <c r="E65" s="376">
        <v>258.4</v>
      </c>
      <c r="F65" s="373"/>
      <c r="G65" s="341"/>
      <c r="H65" s="341"/>
    </row>
    <row r="66" spans="1:8" ht="33.75">
      <c r="A66" s="338">
        <v>43</v>
      </c>
      <c r="B66" s="344" t="s">
        <v>638</v>
      </c>
      <c r="C66" s="345" t="s">
        <v>639</v>
      </c>
      <c r="D66" s="346" t="s">
        <v>582</v>
      </c>
      <c r="E66" s="376">
        <v>39.94</v>
      </c>
      <c r="F66" s="373"/>
      <c r="G66" s="341"/>
      <c r="H66" s="341"/>
    </row>
    <row r="67" spans="2:8" ht="12.75">
      <c r="B67" s="347"/>
      <c r="C67" s="385" t="s">
        <v>596</v>
      </c>
      <c r="D67" s="386" t="str">
        <f>+C57</f>
        <v>         PUENTE</v>
      </c>
      <c r="E67" s="387"/>
      <c r="F67" s="387"/>
      <c r="G67" s="387"/>
      <c r="H67" s="388"/>
    </row>
    <row r="68" spans="2:8" ht="12.75">
      <c r="B68" s="341"/>
      <c r="C68" s="341" t="s">
        <v>899</v>
      </c>
      <c r="D68" s="342"/>
      <c r="E68" s="370"/>
      <c r="F68" s="342"/>
      <c r="G68" s="341"/>
      <c r="H68" s="341"/>
    </row>
    <row r="69" spans="1:8" ht="33.75">
      <c r="A69" s="338">
        <v>44</v>
      </c>
      <c r="B69" s="344" t="s">
        <v>601</v>
      </c>
      <c r="C69" s="345" t="s">
        <v>848</v>
      </c>
      <c r="D69" s="346" t="s">
        <v>581</v>
      </c>
      <c r="E69" s="376">
        <v>56.32</v>
      </c>
      <c r="F69" s="373"/>
      <c r="G69" s="341"/>
      <c r="H69" s="341"/>
    </row>
    <row r="70" spans="1:8" ht="22.5">
      <c r="A70" s="338">
        <v>45</v>
      </c>
      <c r="B70" s="344" t="s">
        <v>893</v>
      </c>
      <c r="C70" s="345" t="s">
        <v>604</v>
      </c>
      <c r="D70" s="346" t="s">
        <v>582</v>
      </c>
      <c r="E70" s="376">
        <v>201.55</v>
      </c>
      <c r="F70" s="373"/>
      <c r="G70" s="341"/>
      <c r="H70" s="341"/>
    </row>
    <row r="71" spans="1:8" ht="33.75">
      <c r="A71" s="338">
        <v>46</v>
      </c>
      <c r="B71" s="344" t="s">
        <v>605</v>
      </c>
      <c r="C71" s="345" t="s">
        <v>720</v>
      </c>
      <c r="D71" s="346" t="s">
        <v>581</v>
      </c>
      <c r="E71" s="376">
        <v>70.72</v>
      </c>
      <c r="F71" s="373"/>
      <c r="G71" s="341"/>
      <c r="H71" s="341"/>
    </row>
    <row r="72" spans="1:8" ht="45">
      <c r="A72" s="338">
        <v>47</v>
      </c>
      <c r="B72" s="344" t="s">
        <v>627</v>
      </c>
      <c r="C72" s="345" t="s">
        <v>728</v>
      </c>
      <c r="D72" s="346" t="s">
        <v>582</v>
      </c>
      <c r="E72" s="376">
        <v>41.04</v>
      </c>
      <c r="F72" s="373"/>
      <c r="G72" s="341"/>
      <c r="H72" s="341"/>
    </row>
    <row r="73" spans="1:8" ht="22.5">
      <c r="A73" s="338">
        <v>48</v>
      </c>
      <c r="B73" s="344" t="s">
        <v>641</v>
      </c>
      <c r="C73" s="345" t="s">
        <v>854</v>
      </c>
      <c r="D73" s="346" t="s">
        <v>581</v>
      </c>
      <c r="E73" s="376">
        <v>70.72</v>
      </c>
      <c r="F73" s="373"/>
      <c r="G73" s="341"/>
      <c r="H73" s="341"/>
    </row>
    <row r="74" spans="1:8" ht="22.5">
      <c r="A74" s="338">
        <v>49</v>
      </c>
      <c r="B74" s="344" t="s">
        <v>631</v>
      </c>
      <c r="C74" s="345" t="s">
        <v>723</v>
      </c>
      <c r="D74" s="346" t="s">
        <v>634</v>
      </c>
      <c r="E74" s="376">
        <v>2229.95</v>
      </c>
      <c r="F74" s="373"/>
      <c r="G74" s="341"/>
      <c r="H74" s="341"/>
    </row>
    <row r="75" spans="1:8" ht="25.5" customHeight="1">
      <c r="A75" s="338">
        <v>50</v>
      </c>
      <c r="B75" s="344" t="s">
        <v>635</v>
      </c>
      <c r="C75" s="345" t="s">
        <v>900</v>
      </c>
      <c r="D75" s="346" t="s">
        <v>634</v>
      </c>
      <c r="E75" s="376">
        <v>188.84</v>
      </c>
      <c r="F75" s="373"/>
      <c r="G75" s="341"/>
      <c r="H75" s="341"/>
    </row>
    <row r="76" spans="1:8" ht="33.75">
      <c r="A76" s="338">
        <v>51</v>
      </c>
      <c r="B76" s="344" t="s">
        <v>637</v>
      </c>
      <c r="C76" s="345" t="s">
        <v>896</v>
      </c>
      <c r="D76" s="346" t="s">
        <v>581</v>
      </c>
      <c r="E76" s="376">
        <v>361.82</v>
      </c>
      <c r="F76" s="373"/>
      <c r="G76" s="341"/>
      <c r="H76" s="341"/>
    </row>
    <row r="77" spans="1:8" ht="33.75">
      <c r="A77" s="338">
        <v>52</v>
      </c>
      <c r="B77" s="344" t="s">
        <v>638</v>
      </c>
      <c r="C77" s="345" t="s">
        <v>724</v>
      </c>
      <c r="D77" s="346" t="s">
        <v>582</v>
      </c>
      <c r="E77" s="376">
        <v>73.07</v>
      </c>
      <c r="F77" s="373"/>
      <c r="G77" s="341"/>
      <c r="H77" s="341"/>
    </row>
    <row r="78" spans="1:8" ht="45">
      <c r="A78" s="338">
        <v>53</v>
      </c>
      <c r="B78" s="344" t="s">
        <v>901</v>
      </c>
      <c r="C78" s="345" t="s">
        <v>902</v>
      </c>
      <c r="D78" s="346" t="s">
        <v>591</v>
      </c>
      <c r="E78" s="376">
        <v>2</v>
      </c>
      <c r="F78" s="373"/>
      <c r="G78" s="341"/>
      <c r="H78" s="341"/>
    </row>
    <row r="79" spans="1:8" ht="45">
      <c r="A79" s="338">
        <v>54</v>
      </c>
      <c r="B79" s="344" t="s">
        <v>903</v>
      </c>
      <c r="C79" s="345" t="s">
        <v>904</v>
      </c>
      <c r="D79" s="346" t="s">
        <v>591</v>
      </c>
      <c r="E79" s="376">
        <v>4</v>
      </c>
      <c r="F79" s="373"/>
      <c r="G79" s="341"/>
      <c r="H79" s="341"/>
    </row>
    <row r="80" spans="2:8" ht="15" customHeight="1">
      <c r="B80" s="347"/>
      <c r="C80" s="385" t="s">
        <v>596</v>
      </c>
      <c r="D80" s="386" t="str">
        <f>+C68</f>
        <v>         CUARTO DE BOMBAS</v>
      </c>
      <c r="E80" s="387"/>
      <c r="F80" s="387"/>
      <c r="G80" s="387"/>
      <c r="H80" s="388"/>
    </row>
    <row r="81" spans="2:8" ht="15" customHeight="1">
      <c r="B81" s="347"/>
      <c r="C81" s="385" t="s">
        <v>596</v>
      </c>
      <c r="D81" s="386" t="str">
        <f>+C33</f>
        <v>      ALBAÑILERÍAS</v>
      </c>
      <c r="E81" s="387"/>
      <c r="F81" s="387"/>
      <c r="G81" s="387"/>
      <c r="H81" s="388"/>
    </row>
    <row r="82" spans="1:8" ht="12.75">
      <c r="A82" s="338"/>
      <c r="B82" s="341"/>
      <c r="C82" s="341" t="s">
        <v>648</v>
      </c>
      <c r="D82" s="342"/>
      <c r="E82" s="370"/>
      <c r="F82" s="371"/>
      <c r="G82" s="341"/>
      <c r="H82" s="341"/>
    </row>
    <row r="83" spans="1:8" ht="33.75">
      <c r="A83" s="338">
        <v>55</v>
      </c>
      <c r="B83" s="344" t="s">
        <v>649</v>
      </c>
      <c r="C83" s="345" t="s">
        <v>650</v>
      </c>
      <c r="D83" s="346" t="s">
        <v>581</v>
      </c>
      <c r="E83" s="376">
        <v>1130.85</v>
      </c>
      <c r="F83" s="373"/>
      <c r="G83" s="341"/>
      <c r="H83" s="341"/>
    </row>
    <row r="84" spans="1:8" ht="33.75">
      <c r="A84" s="338">
        <v>56</v>
      </c>
      <c r="B84" s="344" t="s">
        <v>890</v>
      </c>
      <c r="C84" s="345" t="s">
        <v>973</v>
      </c>
      <c r="D84" s="346" t="s">
        <v>581</v>
      </c>
      <c r="E84" s="376">
        <v>1130.85</v>
      </c>
      <c r="F84" s="373"/>
      <c r="G84" s="341"/>
      <c r="H84" s="341"/>
    </row>
    <row r="85" spans="1:8" ht="45">
      <c r="A85" s="338">
        <v>57</v>
      </c>
      <c r="B85" s="344" t="s">
        <v>891</v>
      </c>
      <c r="C85" s="345" t="s">
        <v>974</v>
      </c>
      <c r="D85" s="346" t="s">
        <v>600</v>
      </c>
      <c r="E85" s="376">
        <v>1413.56</v>
      </c>
      <c r="F85" s="373"/>
      <c r="G85" s="341"/>
      <c r="H85" s="341"/>
    </row>
    <row r="86" spans="1:8" ht="45">
      <c r="A86" s="338">
        <v>58</v>
      </c>
      <c r="B86" s="344" t="s">
        <v>892</v>
      </c>
      <c r="C86" s="345" t="s">
        <v>651</v>
      </c>
      <c r="D86" s="346" t="s">
        <v>591</v>
      </c>
      <c r="E86" s="376">
        <v>11</v>
      </c>
      <c r="F86" s="373"/>
      <c r="G86" s="341"/>
      <c r="H86" s="341"/>
    </row>
    <row r="87" spans="2:8" ht="12.75">
      <c r="B87" s="347"/>
      <c r="C87" s="385" t="s">
        <v>596</v>
      </c>
      <c r="D87" s="341" t="s">
        <v>648</v>
      </c>
      <c r="E87" s="389"/>
      <c r="F87" s="389"/>
      <c r="G87" s="389"/>
      <c r="H87" s="390"/>
    </row>
    <row r="88" spans="2:8" ht="12.75">
      <c r="B88" s="341"/>
      <c r="C88" s="341" t="s">
        <v>652</v>
      </c>
      <c r="D88" s="342"/>
      <c r="E88" s="370"/>
      <c r="F88" s="371"/>
      <c r="G88" s="341"/>
      <c r="H88" s="341"/>
    </row>
    <row r="89" spans="1:8" ht="22.5">
      <c r="A89" s="338">
        <v>59</v>
      </c>
      <c r="B89" s="344" t="s">
        <v>893</v>
      </c>
      <c r="C89" s="345" t="s">
        <v>604</v>
      </c>
      <c r="D89" s="346" t="s">
        <v>582</v>
      </c>
      <c r="E89" s="372">
        <v>1783.25</v>
      </c>
      <c r="F89" s="373"/>
      <c r="G89" s="341"/>
      <c r="H89" s="341"/>
    </row>
    <row r="90" spans="1:8" ht="22.5">
      <c r="A90" s="338">
        <v>60</v>
      </c>
      <c r="B90" s="344">
        <v>391</v>
      </c>
      <c r="C90" s="345" t="s">
        <v>617</v>
      </c>
      <c r="D90" s="346" t="s">
        <v>582</v>
      </c>
      <c r="E90" s="372">
        <f>+E89*1.3</f>
        <v>2318.225</v>
      </c>
      <c r="F90" s="373"/>
      <c r="G90" s="341"/>
      <c r="H90" s="341"/>
    </row>
    <row r="91" spans="1:8" ht="22.5">
      <c r="A91" s="338">
        <v>61</v>
      </c>
      <c r="B91" s="344">
        <v>392</v>
      </c>
      <c r="C91" s="345" t="s">
        <v>618</v>
      </c>
      <c r="D91" s="346" t="s">
        <v>619</v>
      </c>
      <c r="E91" s="372">
        <f>+E90*10</f>
        <v>23182.25</v>
      </c>
      <c r="F91" s="373"/>
      <c r="G91" s="341"/>
      <c r="H91" s="341"/>
    </row>
    <row r="92" spans="1:8" ht="33.75">
      <c r="A92" s="338">
        <v>62</v>
      </c>
      <c r="B92" s="344" t="s">
        <v>605</v>
      </c>
      <c r="C92" s="345" t="s">
        <v>606</v>
      </c>
      <c r="D92" s="346" t="s">
        <v>581</v>
      </c>
      <c r="E92" s="372">
        <v>3566.5</v>
      </c>
      <c r="F92" s="373"/>
      <c r="G92" s="341"/>
      <c r="H92" s="341"/>
    </row>
    <row r="93" spans="1:8" ht="33.75">
      <c r="A93" s="338">
        <v>63</v>
      </c>
      <c r="B93" s="344" t="s">
        <v>653</v>
      </c>
      <c r="C93" s="345" t="s">
        <v>654</v>
      </c>
      <c r="D93" s="346" t="s">
        <v>582</v>
      </c>
      <c r="E93" s="372">
        <v>1783.25</v>
      </c>
      <c r="F93" s="373"/>
      <c r="G93" s="341"/>
      <c r="H93" s="341"/>
    </row>
    <row r="94" spans="1:8" ht="36" customHeight="1">
      <c r="A94" s="338">
        <v>64</v>
      </c>
      <c r="B94" s="344" t="s">
        <v>655</v>
      </c>
      <c r="C94" s="345" t="s">
        <v>656</v>
      </c>
      <c r="D94" s="346" t="s">
        <v>581</v>
      </c>
      <c r="E94" s="372">
        <v>2356.22</v>
      </c>
      <c r="F94" s="373"/>
      <c r="G94" s="341"/>
      <c r="H94" s="341"/>
    </row>
    <row r="95" spans="1:8" ht="45">
      <c r="A95" s="338">
        <v>65</v>
      </c>
      <c r="B95" s="344" t="s">
        <v>657</v>
      </c>
      <c r="C95" s="345" t="s">
        <v>658</v>
      </c>
      <c r="D95" s="346" t="s">
        <v>581</v>
      </c>
      <c r="E95" s="372">
        <v>2356.22</v>
      </c>
      <c r="F95" s="373"/>
      <c r="G95" s="341"/>
      <c r="H95" s="341"/>
    </row>
    <row r="96" spans="1:8" ht="22.5">
      <c r="A96" s="338">
        <v>66</v>
      </c>
      <c r="B96" s="344" t="s">
        <v>659</v>
      </c>
      <c r="C96" s="345" t="s">
        <v>660</v>
      </c>
      <c r="D96" s="346" t="s">
        <v>661</v>
      </c>
      <c r="E96" s="372">
        <v>3566.5</v>
      </c>
      <c r="F96" s="373"/>
      <c r="G96" s="341"/>
      <c r="H96" s="341"/>
    </row>
    <row r="97" spans="1:8" ht="21.75" customHeight="1">
      <c r="A97" s="338">
        <v>67</v>
      </c>
      <c r="B97" s="344" t="s">
        <v>905</v>
      </c>
      <c r="C97" s="345" t="s">
        <v>906</v>
      </c>
      <c r="D97" s="346" t="s">
        <v>581</v>
      </c>
      <c r="E97" s="372">
        <v>4380.45</v>
      </c>
      <c r="F97" s="373"/>
      <c r="G97" s="341"/>
      <c r="H97" s="341"/>
    </row>
    <row r="98" spans="1:8" ht="46.5" customHeight="1">
      <c r="A98" s="338">
        <v>68</v>
      </c>
      <c r="B98" s="351" t="s">
        <v>662</v>
      </c>
      <c r="C98" s="345" t="s">
        <v>663</v>
      </c>
      <c r="D98" s="346" t="s">
        <v>591</v>
      </c>
      <c r="E98" s="377">
        <v>161</v>
      </c>
      <c r="F98" s="373"/>
      <c r="G98" s="341"/>
      <c r="H98" s="341"/>
    </row>
    <row r="99" spans="1:8" ht="45">
      <c r="A99" s="338">
        <v>69</v>
      </c>
      <c r="B99" s="351" t="s">
        <v>664</v>
      </c>
      <c r="C99" s="345" t="s">
        <v>665</v>
      </c>
      <c r="D99" s="346" t="s">
        <v>591</v>
      </c>
      <c r="E99" s="377">
        <v>160</v>
      </c>
      <c r="F99" s="373"/>
      <c r="G99" s="341"/>
      <c r="H99" s="341"/>
    </row>
    <row r="100" spans="1:8" ht="45">
      <c r="A100" s="338">
        <v>70</v>
      </c>
      <c r="B100" s="351" t="s">
        <v>666</v>
      </c>
      <c r="C100" s="345" t="s">
        <v>667</v>
      </c>
      <c r="D100" s="346" t="s">
        <v>591</v>
      </c>
      <c r="E100" s="377">
        <v>225</v>
      </c>
      <c r="F100" s="373"/>
      <c r="G100" s="341"/>
      <c r="H100" s="341"/>
    </row>
    <row r="101" spans="1:8" ht="45">
      <c r="A101" s="338">
        <v>71</v>
      </c>
      <c r="B101" s="344" t="s">
        <v>668</v>
      </c>
      <c r="C101" s="345" t="s">
        <v>669</v>
      </c>
      <c r="D101" s="346" t="s">
        <v>591</v>
      </c>
      <c r="E101" s="377">
        <v>44</v>
      </c>
      <c r="F101" s="373"/>
      <c r="G101" s="341"/>
      <c r="H101" s="341"/>
    </row>
    <row r="102" spans="2:8" ht="12.75">
      <c r="B102" s="347"/>
      <c r="C102" s="385" t="s">
        <v>596</v>
      </c>
      <c r="D102" s="386" t="str">
        <f>+C88</f>
        <v>      AREA VERDE Y JARDINERIAS</v>
      </c>
      <c r="E102" s="387"/>
      <c r="F102" s="387"/>
      <c r="G102" s="387"/>
      <c r="H102" s="388"/>
    </row>
    <row r="103" spans="2:8" ht="12.75">
      <c r="B103" s="341"/>
      <c r="C103" s="341" t="s">
        <v>670</v>
      </c>
      <c r="D103" s="342"/>
      <c r="E103" s="370"/>
      <c r="F103" s="371"/>
      <c r="G103" s="341"/>
      <c r="H103" s="341"/>
    </row>
    <row r="104" spans="1:8" ht="60.75" customHeight="1">
      <c r="A104" s="338">
        <v>72</v>
      </c>
      <c r="B104" s="344" t="s">
        <v>671</v>
      </c>
      <c r="C104" s="345" t="s">
        <v>672</v>
      </c>
      <c r="D104" s="346" t="s">
        <v>600</v>
      </c>
      <c r="E104" s="372">
        <v>3631.21</v>
      </c>
      <c r="F104" s="373"/>
      <c r="G104" s="341"/>
      <c r="H104" s="341"/>
    </row>
    <row r="105" spans="1:8" ht="45">
      <c r="A105" s="338">
        <v>73</v>
      </c>
      <c r="B105" s="344" t="s">
        <v>673</v>
      </c>
      <c r="C105" s="345" t="s">
        <v>674</v>
      </c>
      <c r="D105" s="346" t="s">
        <v>581</v>
      </c>
      <c r="E105" s="372">
        <v>2135.5</v>
      </c>
      <c r="F105" s="373"/>
      <c r="G105" s="341"/>
      <c r="H105" s="341"/>
    </row>
    <row r="106" spans="1:8" ht="12.75">
      <c r="A106" s="338"/>
      <c r="B106" s="347"/>
      <c r="C106" s="348" t="s">
        <v>596</v>
      </c>
      <c r="D106" s="341" t="s">
        <v>670</v>
      </c>
      <c r="E106" s="374"/>
      <c r="F106" s="375"/>
      <c r="G106" s="341"/>
      <c r="H106" s="341"/>
    </row>
    <row r="107" spans="1:8" ht="12.75">
      <c r="A107" s="338"/>
      <c r="B107" s="341"/>
      <c r="C107" s="341" t="s">
        <v>907</v>
      </c>
      <c r="D107" s="342"/>
      <c r="E107" s="370"/>
      <c r="F107" s="371"/>
      <c r="G107" s="341"/>
      <c r="H107" s="341"/>
    </row>
    <row r="108" spans="1:8" ht="45">
      <c r="A108" s="338">
        <v>74</v>
      </c>
      <c r="B108" s="344" t="s">
        <v>908</v>
      </c>
      <c r="C108" s="345" t="s">
        <v>675</v>
      </c>
      <c r="D108" s="346" t="s">
        <v>581</v>
      </c>
      <c r="E108" s="372">
        <v>1265.56</v>
      </c>
      <c r="F108" s="373"/>
      <c r="G108" s="341"/>
      <c r="H108" s="341"/>
    </row>
    <row r="109" spans="1:8" ht="45">
      <c r="A109" s="338">
        <v>75</v>
      </c>
      <c r="B109" s="344" t="s">
        <v>891</v>
      </c>
      <c r="C109" s="345" t="s">
        <v>974</v>
      </c>
      <c r="D109" s="346" t="s">
        <v>600</v>
      </c>
      <c r="E109" s="372">
        <v>1355.95</v>
      </c>
      <c r="F109" s="373"/>
      <c r="G109" s="341"/>
      <c r="H109" s="341"/>
    </row>
    <row r="110" spans="1:8" ht="45">
      <c r="A110" s="338">
        <v>76</v>
      </c>
      <c r="B110" s="344" t="s">
        <v>892</v>
      </c>
      <c r="C110" s="345" t="s">
        <v>909</v>
      </c>
      <c r="D110" s="346" t="s">
        <v>591</v>
      </c>
      <c r="E110" s="372">
        <v>12</v>
      </c>
      <c r="F110" s="373"/>
      <c r="G110" s="341"/>
      <c r="H110" s="341"/>
    </row>
    <row r="111" spans="1:8" ht="12.75" customHeight="1">
      <c r="A111" s="338"/>
      <c r="B111" s="347"/>
      <c r="C111" s="385" t="s">
        <v>596</v>
      </c>
      <c r="D111" s="341" t="s">
        <v>907</v>
      </c>
      <c r="E111" s="389"/>
      <c r="F111" s="389"/>
      <c r="G111" s="389"/>
      <c r="H111" s="390"/>
    </row>
    <row r="112" spans="1:8" ht="15" customHeight="1">
      <c r="A112" s="338"/>
      <c r="B112" s="341"/>
      <c r="C112" s="341" t="s">
        <v>676</v>
      </c>
      <c r="D112" s="342"/>
      <c r="E112" s="370"/>
      <c r="F112" s="371"/>
      <c r="G112" s="341"/>
      <c r="H112" s="341"/>
    </row>
    <row r="113" spans="1:8" ht="12.75">
      <c r="A113" s="338"/>
      <c r="B113" s="341"/>
      <c r="C113" s="341" t="s">
        <v>677</v>
      </c>
      <c r="D113" s="342"/>
      <c r="E113" s="370"/>
      <c r="F113" s="371"/>
      <c r="G113" s="341"/>
      <c r="H113" s="341"/>
    </row>
    <row r="114" spans="1:8" ht="56.25">
      <c r="A114" s="338">
        <v>77</v>
      </c>
      <c r="B114" s="344" t="s">
        <v>678</v>
      </c>
      <c r="C114" s="345" t="s">
        <v>679</v>
      </c>
      <c r="D114" s="346" t="s">
        <v>600</v>
      </c>
      <c r="E114" s="372">
        <v>599.25</v>
      </c>
      <c r="F114" s="373"/>
      <c r="G114" s="341"/>
      <c r="H114" s="341"/>
    </row>
    <row r="115" spans="1:8" ht="56.25">
      <c r="A115" s="338">
        <v>78</v>
      </c>
      <c r="B115" s="344" t="s">
        <v>680</v>
      </c>
      <c r="C115" s="345" t="s">
        <v>681</v>
      </c>
      <c r="D115" s="346" t="s">
        <v>600</v>
      </c>
      <c r="E115" s="372">
        <v>1892.28</v>
      </c>
      <c r="F115" s="373"/>
      <c r="G115" s="341"/>
      <c r="H115" s="341"/>
    </row>
    <row r="116" spans="1:8" ht="33.75">
      <c r="A116" s="338">
        <v>79</v>
      </c>
      <c r="B116" s="344" t="s">
        <v>682</v>
      </c>
      <c r="C116" s="345" t="s">
        <v>966</v>
      </c>
      <c r="D116" s="346" t="s">
        <v>591</v>
      </c>
      <c r="E116" s="372">
        <v>61</v>
      </c>
      <c r="F116" s="373"/>
      <c r="G116" s="341"/>
      <c r="H116" s="341"/>
    </row>
    <row r="117" spans="1:8" ht="45">
      <c r="A117" s="338">
        <v>80</v>
      </c>
      <c r="B117" s="344" t="s">
        <v>684</v>
      </c>
      <c r="C117" s="345" t="s">
        <v>685</v>
      </c>
      <c r="D117" s="346" t="s">
        <v>600</v>
      </c>
      <c r="E117" s="372">
        <v>204</v>
      </c>
      <c r="F117" s="373"/>
      <c r="G117" s="341"/>
      <c r="H117" s="341"/>
    </row>
    <row r="118" spans="1:8" ht="22.5">
      <c r="A118" s="338">
        <v>81</v>
      </c>
      <c r="B118" s="344" t="s">
        <v>686</v>
      </c>
      <c r="C118" s="345" t="s">
        <v>687</v>
      </c>
      <c r="D118" s="346" t="s">
        <v>600</v>
      </c>
      <c r="E118" s="372">
        <v>3631.21</v>
      </c>
      <c r="F118" s="373"/>
      <c r="G118" s="341"/>
      <c r="H118" s="341"/>
    </row>
    <row r="119" spans="1:8" ht="33.75">
      <c r="A119" s="338">
        <v>82</v>
      </c>
      <c r="B119" s="344" t="s">
        <v>688</v>
      </c>
      <c r="C119" s="345" t="s">
        <v>689</v>
      </c>
      <c r="D119" s="346" t="s">
        <v>591</v>
      </c>
      <c r="E119" s="372">
        <v>383</v>
      </c>
      <c r="F119" s="373"/>
      <c r="G119" s="341"/>
      <c r="H119" s="341"/>
    </row>
    <row r="120" spans="1:8" ht="22.5">
      <c r="A120" s="338">
        <v>83</v>
      </c>
      <c r="B120" s="344" t="s">
        <v>690</v>
      </c>
      <c r="C120" s="345" t="s">
        <v>691</v>
      </c>
      <c r="D120" s="346" t="s">
        <v>591</v>
      </c>
      <c r="E120" s="372">
        <v>676</v>
      </c>
      <c r="F120" s="373"/>
      <c r="G120" s="341"/>
      <c r="H120" s="341"/>
    </row>
    <row r="121" spans="1:8" ht="22.5">
      <c r="A121" s="338">
        <v>84</v>
      </c>
      <c r="B121" s="344" t="s">
        <v>692</v>
      </c>
      <c r="C121" s="345" t="s">
        <v>693</v>
      </c>
      <c r="D121" s="346" t="s">
        <v>591</v>
      </c>
      <c r="E121" s="372">
        <v>214</v>
      </c>
      <c r="F121" s="373"/>
      <c r="G121" s="341"/>
      <c r="H121" s="341"/>
    </row>
    <row r="122" spans="1:8" ht="22.5">
      <c r="A122" s="338">
        <v>85</v>
      </c>
      <c r="B122" s="344" t="s">
        <v>694</v>
      </c>
      <c r="C122" s="345" t="s">
        <v>695</v>
      </c>
      <c r="D122" s="346" t="s">
        <v>600</v>
      </c>
      <c r="E122" s="372">
        <v>923.01</v>
      </c>
      <c r="F122" s="373"/>
      <c r="G122" s="341"/>
      <c r="H122" s="341"/>
    </row>
    <row r="123" spans="2:8" ht="12.75">
      <c r="B123" s="347"/>
      <c r="C123" s="385" t="s">
        <v>596</v>
      </c>
      <c r="D123" s="386" t="str">
        <f>+C113</f>
        <v>         SEÑALETICA HORIZONTAL</v>
      </c>
      <c r="E123" s="387"/>
      <c r="F123" s="387"/>
      <c r="G123" s="387"/>
      <c r="H123" s="388"/>
    </row>
    <row r="124" spans="2:8" ht="12.75">
      <c r="B124" s="341"/>
      <c r="C124" s="341" t="s">
        <v>696</v>
      </c>
      <c r="D124" s="342"/>
      <c r="E124" s="370"/>
      <c r="F124" s="371"/>
      <c r="G124" s="341"/>
      <c r="H124" s="341"/>
    </row>
    <row r="125" spans="1:8" ht="45">
      <c r="A125" s="338">
        <v>86</v>
      </c>
      <c r="B125" s="344" t="s">
        <v>697</v>
      </c>
      <c r="C125" s="345" t="s">
        <v>698</v>
      </c>
      <c r="D125" s="346" t="s">
        <v>591</v>
      </c>
      <c r="E125" s="372">
        <v>18</v>
      </c>
      <c r="F125" s="373"/>
      <c r="G125" s="341"/>
      <c r="H125" s="341"/>
    </row>
    <row r="126" spans="1:8" ht="33.75">
      <c r="A126" s="338">
        <v>87</v>
      </c>
      <c r="B126" s="344" t="s">
        <v>699</v>
      </c>
      <c r="C126" s="345" t="s">
        <v>700</v>
      </c>
      <c r="D126" s="346" t="s">
        <v>591</v>
      </c>
      <c r="E126" s="372">
        <v>48</v>
      </c>
      <c r="F126" s="373"/>
      <c r="G126" s="341"/>
      <c r="H126" s="341"/>
    </row>
    <row r="127" spans="1:8" ht="32.25" customHeight="1">
      <c r="A127" s="338">
        <v>88</v>
      </c>
      <c r="B127" s="344" t="s">
        <v>701</v>
      </c>
      <c r="C127" s="345" t="s">
        <v>702</v>
      </c>
      <c r="D127" s="346" t="s">
        <v>591</v>
      </c>
      <c r="E127" s="372">
        <v>4</v>
      </c>
      <c r="F127" s="373"/>
      <c r="G127" s="341"/>
      <c r="H127" s="341"/>
    </row>
    <row r="128" spans="1:8" ht="33.75">
      <c r="A128" s="338">
        <v>89</v>
      </c>
      <c r="B128" s="344" t="s">
        <v>703</v>
      </c>
      <c r="C128" s="345" t="s">
        <v>704</v>
      </c>
      <c r="D128" s="346" t="s">
        <v>591</v>
      </c>
      <c r="E128" s="372">
        <v>4</v>
      </c>
      <c r="F128" s="373"/>
      <c r="G128" s="341"/>
      <c r="H128" s="341"/>
    </row>
    <row r="129" spans="1:8" ht="22.5">
      <c r="A129" s="338">
        <v>90</v>
      </c>
      <c r="B129" s="344" t="s">
        <v>705</v>
      </c>
      <c r="C129" s="345" t="s">
        <v>706</v>
      </c>
      <c r="D129" s="346" t="s">
        <v>591</v>
      </c>
      <c r="E129" s="372">
        <v>4</v>
      </c>
      <c r="F129" s="373"/>
      <c r="G129" s="341"/>
      <c r="H129" s="341"/>
    </row>
    <row r="130" spans="1:8" ht="12.75">
      <c r="A130" s="338"/>
      <c r="B130" s="347"/>
      <c r="C130" s="385" t="s">
        <v>596</v>
      </c>
      <c r="D130" s="386" t="str">
        <f>+C124</f>
        <v>         SEÑALETICA  VERTICAL</v>
      </c>
      <c r="E130" s="387"/>
      <c r="F130" s="387"/>
      <c r="G130" s="387"/>
      <c r="H130" s="388"/>
    </row>
    <row r="131" spans="1:8" ht="12.75">
      <c r="A131" s="338"/>
      <c r="B131" s="347"/>
      <c r="C131" s="385" t="s">
        <v>596</v>
      </c>
      <c r="D131" s="386" t="str">
        <f>+C112</f>
        <v>      SEÑALETICA HORIZONTAL Y VERTICAL</v>
      </c>
      <c r="E131" s="387"/>
      <c r="F131" s="387"/>
      <c r="G131" s="387"/>
      <c r="H131" s="388"/>
    </row>
    <row r="132" spans="1:8" ht="12.75">
      <c r="A132" s="338"/>
      <c r="B132" s="341"/>
      <c r="C132" s="341" t="s">
        <v>707</v>
      </c>
      <c r="D132" s="342"/>
      <c r="E132" s="370"/>
      <c r="F132" s="371"/>
      <c r="G132" s="341"/>
      <c r="H132" s="341"/>
    </row>
    <row r="133" spans="1:8" ht="12.75">
      <c r="A133" s="338"/>
      <c r="B133" s="341"/>
      <c r="C133" s="341" t="s">
        <v>708</v>
      </c>
      <c r="D133" s="342"/>
      <c r="E133" s="370"/>
      <c r="F133" s="371"/>
      <c r="G133" s="341"/>
      <c r="H133" s="341"/>
    </row>
    <row r="134" spans="1:8" ht="12.75">
      <c r="A134" s="338"/>
      <c r="B134" s="341"/>
      <c r="C134" s="341" t="s">
        <v>709</v>
      </c>
      <c r="D134" s="342"/>
      <c r="E134" s="370"/>
      <c r="F134" s="371"/>
      <c r="G134" s="341"/>
      <c r="H134" s="341"/>
    </row>
    <row r="135" spans="1:8" ht="24.75" customHeight="1">
      <c r="A135" s="338">
        <v>91</v>
      </c>
      <c r="B135" s="344" t="s">
        <v>710</v>
      </c>
      <c r="C135" s="345" t="s">
        <v>910</v>
      </c>
      <c r="D135" s="346" t="s">
        <v>591</v>
      </c>
      <c r="E135" s="376">
        <v>53</v>
      </c>
      <c r="F135" s="373"/>
      <c r="G135" s="341"/>
      <c r="H135" s="341"/>
    </row>
    <row r="136" spans="1:8" ht="22.5">
      <c r="A136" s="338">
        <v>92</v>
      </c>
      <c r="B136" s="344" t="s">
        <v>711</v>
      </c>
      <c r="C136" s="345" t="s">
        <v>911</v>
      </c>
      <c r="D136" s="346" t="s">
        <v>265</v>
      </c>
      <c r="E136" s="376">
        <v>1900</v>
      </c>
      <c r="F136" s="373"/>
      <c r="G136" s="341"/>
      <c r="H136" s="341"/>
    </row>
    <row r="137" spans="1:8" ht="33.75">
      <c r="A137" s="338">
        <v>93</v>
      </c>
      <c r="B137" s="344" t="s">
        <v>712</v>
      </c>
      <c r="C137" s="345" t="s">
        <v>713</v>
      </c>
      <c r="D137" s="346" t="s">
        <v>591</v>
      </c>
      <c r="E137" s="376">
        <v>53</v>
      </c>
      <c r="F137" s="373"/>
      <c r="G137" s="341"/>
      <c r="H137" s="341"/>
    </row>
    <row r="138" spans="1:8" ht="22.5">
      <c r="A138" s="338">
        <v>94</v>
      </c>
      <c r="B138" s="344" t="s">
        <v>714</v>
      </c>
      <c r="C138" s="345" t="s">
        <v>715</v>
      </c>
      <c r="D138" s="346" t="s">
        <v>591</v>
      </c>
      <c r="E138" s="376">
        <v>106</v>
      </c>
      <c r="F138" s="373"/>
      <c r="G138" s="341"/>
      <c r="H138" s="341"/>
    </row>
    <row r="139" spans="1:8" ht="67.5">
      <c r="A139" s="338">
        <v>95</v>
      </c>
      <c r="B139" s="344" t="s">
        <v>716</v>
      </c>
      <c r="C139" s="345" t="s">
        <v>717</v>
      </c>
      <c r="D139" s="346" t="s">
        <v>591</v>
      </c>
      <c r="E139" s="376">
        <v>53</v>
      </c>
      <c r="F139" s="373"/>
      <c r="G139" s="341"/>
      <c r="H139" s="341"/>
    </row>
    <row r="140" spans="1:8" ht="67.5">
      <c r="A140" s="338">
        <v>96</v>
      </c>
      <c r="B140" s="344" t="s">
        <v>718</v>
      </c>
      <c r="C140" s="345" t="s">
        <v>717</v>
      </c>
      <c r="D140" s="346" t="s">
        <v>591</v>
      </c>
      <c r="E140" s="376">
        <v>53</v>
      </c>
      <c r="F140" s="373"/>
      <c r="G140" s="341"/>
      <c r="H140" s="341"/>
    </row>
    <row r="141" spans="2:8" ht="12.75">
      <c r="B141" s="347"/>
      <c r="C141" s="385" t="s">
        <v>596</v>
      </c>
      <c r="D141" s="386" t="str">
        <f>+C134</f>
        <v>                  ALUMBRADO VEHICULAR / PEATONAL</v>
      </c>
      <c r="E141" s="387"/>
      <c r="F141" s="387"/>
      <c r="G141" s="387"/>
      <c r="H141" s="388"/>
    </row>
    <row r="142" spans="2:8" ht="12.75">
      <c r="B142" s="341"/>
      <c r="C142" s="341" t="s">
        <v>912</v>
      </c>
      <c r="D142" s="342"/>
      <c r="E142" s="370"/>
      <c r="F142" s="371"/>
      <c r="G142" s="341"/>
      <c r="H142" s="341"/>
    </row>
    <row r="143" spans="1:8" ht="33.75">
      <c r="A143" s="338">
        <v>97</v>
      </c>
      <c r="B143" s="378" t="s">
        <v>913</v>
      </c>
      <c r="C143" s="345" t="s">
        <v>914</v>
      </c>
      <c r="D143" s="346" t="s">
        <v>591</v>
      </c>
      <c r="E143" s="376">
        <v>1</v>
      </c>
      <c r="F143" s="373"/>
      <c r="G143" s="341"/>
      <c r="H143" s="341"/>
    </row>
    <row r="144" spans="1:8" ht="45">
      <c r="A144" s="338">
        <v>98</v>
      </c>
      <c r="B144" s="379" t="s">
        <v>915</v>
      </c>
      <c r="C144" s="345" t="s">
        <v>916</v>
      </c>
      <c r="D144" s="346" t="s">
        <v>591</v>
      </c>
      <c r="E144" s="376">
        <v>7</v>
      </c>
      <c r="F144" s="373"/>
      <c r="G144" s="341"/>
      <c r="H144" s="341"/>
    </row>
    <row r="145" spans="1:8" ht="22.5">
      <c r="A145" s="338">
        <v>99</v>
      </c>
      <c r="B145" s="344" t="s">
        <v>917</v>
      </c>
      <c r="C145" s="345" t="s">
        <v>918</v>
      </c>
      <c r="D145" s="346" t="s">
        <v>265</v>
      </c>
      <c r="E145" s="376">
        <v>900</v>
      </c>
      <c r="F145" s="373"/>
      <c r="G145" s="341"/>
      <c r="H145" s="341"/>
    </row>
    <row r="146" spans="1:8" ht="23.25" customHeight="1">
      <c r="A146" s="338">
        <v>100</v>
      </c>
      <c r="B146" s="344" t="s">
        <v>919</v>
      </c>
      <c r="C146" s="345" t="s">
        <v>920</v>
      </c>
      <c r="D146" s="346" t="s">
        <v>265</v>
      </c>
      <c r="E146" s="376">
        <v>450</v>
      </c>
      <c r="F146" s="373"/>
      <c r="G146" s="341"/>
      <c r="H146" s="341"/>
    </row>
    <row r="147" spans="1:8" ht="12.75">
      <c r="A147" s="338"/>
      <c r="B147" s="347"/>
      <c r="C147" s="385" t="s">
        <v>596</v>
      </c>
      <c r="D147" s="386" t="str">
        <f>+C142</f>
        <v>ALIMENTACION A SEMAFOROS</v>
      </c>
      <c r="E147" s="387"/>
      <c r="F147" s="387"/>
      <c r="G147" s="387"/>
      <c r="H147" s="388"/>
    </row>
    <row r="148" spans="1:8" ht="12.75">
      <c r="A148" s="338"/>
      <c r="B148" s="347"/>
      <c r="C148" s="385" t="s">
        <v>596</v>
      </c>
      <c r="D148" s="386" t="str">
        <f>+C133</f>
        <v>         INSTALACION ELECTRICA</v>
      </c>
      <c r="E148" s="387"/>
      <c r="F148" s="387"/>
      <c r="G148" s="387"/>
      <c r="H148" s="388"/>
    </row>
    <row r="149" spans="1:8" ht="12.75">
      <c r="A149" s="338"/>
      <c r="B149" s="341"/>
      <c r="C149" s="341" t="s">
        <v>719</v>
      </c>
      <c r="D149" s="342"/>
      <c r="E149" s="370"/>
      <c r="F149" s="371"/>
      <c r="G149" s="341"/>
      <c r="H149" s="341"/>
    </row>
    <row r="150" spans="1:8" ht="12.75">
      <c r="A150" s="338"/>
      <c r="B150" s="341"/>
      <c r="C150" s="341" t="s">
        <v>830</v>
      </c>
      <c r="D150" s="342"/>
      <c r="E150" s="370"/>
      <c r="F150" s="371"/>
      <c r="G150" s="341"/>
      <c r="H150" s="341"/>
    </row>
    <row r="151" spans="1:8" ht="60">
      <c r="A151" s="338">
        <v>101</v>
      </c>
      <c r="B151" s="344" t="s">
        <v>921</v>
      </c>
      <c r="C151" s="380" t="s">
        <v>831</v>
      </c>
      <c r="D151" s="381" t="s">
        <v>600</v>
      </c>
      <c r="E151" s="376">
        <v>565</v>
      </c>
      <c r="F151" s="373"/>
      <c r="G151" s="341"/>
      <c r="H151" s="341"/>
    </row>
    <row r="152" spans="1:8" ht="12.75">
      <c r="A152" s="338"/>
      <c r="B152" s="347"/>
      <c r="C152" s="385" t="s">
        <v>596</v>
      </c>
      <c r="D152" s="386" t="str">
        <f>+C150</f>
        <v>      INSTALACIÓN HIDRAULICA</v>
      </c>
      <c r="E152" s="387"/>
      <c r="F152" s="387"/>
      <c r="G152" s="387"/>
      <c r="H152" s="388"/>
    </row>
    <row r="153" spans="1:8" ht="12.75">
      <c r="A153" s="338"/>
      <c r="B153" s="341"/>
      <c r="C153" s="341" t="s">
        <v>741</v>
      </c>
      <c r="D153" s="342"/>
      <c r="E153" s="370"/>
      <c r="F153" s="371"/>
      <c r="G153" s="341"/>
      <c r="H153" s="341"/>
    </row>
    <row r="154" spans="1:8" ht="33.75">
      <c r="A154" s="338">
        <v>102</v>
      </c>
      <c r="B154" s="344" t="s">
        <v>601</v>
      </c>
      <c r="C154" s="345" t="s">
        <v>848</v>
      </c>
      <c r="D154" s="346" t="s">
        <v>581</v>
      </c>
      <c r="E154" s="372">
        <v>504.12</v>
      </c>
      <c r="F154" s="373"/>
      <c r="G154" s="341"/>
      <c r="H154" s="341"/>
    </row>
    <row r="155" spans="1:8" ht="22.5">
      <c r="A155" s="338">
        <v>103</v>
      </c>
      <c r="B155" s="344" t="s">
        <v>602</v>
      </c>
      <c r="C155" s="345" t="s">
        <v>603</v>
      </c>
      <c r="D155" s="346" t="s">
        <v>582</v>
      </c>
      <c r="E155" s="372">
        <v>201.65</v>
      </c>
      <c r="F155" s="373"/>
      <c r="G155" s="341"/>
      <c r="H155" s="341"/>
    </row>
    <row r="156" spans="1:8" ht="22.5">
      <c r="A156" s="338">
        <v>104</v>
      </c>
      <c r="B156" s="344" t="s">
        <v>893</v>
      </c>
      <c r="C156" s="345" t="s">
        <v>604</v>
      </c>
      <c r="D156" s="346" t="s">
        <v>582</v>
      </c>
      <c r="E156" s="376">
        <v>557.51</v>
      </c>
      <c r="F156" s="373"/>
      <c r="G156" s="341"/>
      <c r="H156" s="341"/>
    </row>
    <row r="157" spans="1:8" ht="33.75">
      <c r="A157" s="338">
        <v>105</v>
      </c>
      <c r="B157" s="344" t="s">
        <v>605</v>
      </c>
      <c r="C157" s="345" t="s">
        <v>606</v>
      </c>
      <c r="D157" s="346" t="s">
        <v>581</v>
      </c>
      <c r="E157" s="376">
        <v>504.12</v>
      </c>
      <c r="F157" s="373"/>
      <c r="G157" s="341"/>
      <c r="H157" s="341"/>
    </row>
    <row r="158" spans="1:8" ht="33.75">
      <c r="A158" s="338">
        <v>106</v>
      </c>
      <c r="B158" s="344" t="s">
        <v>625</v>
      </c>
      <c r="C158" s="345" t="s">
        <v>626</v>
      </c>
      <c r="D158" s="346" t="s">
        <v>582</v>
      </c>
      <c r="E158" s="376">
        <v>177.31</v>
      </c>
      <c r="F158" s="373"/>
      <c r="G158" s="341"/>
      <c r="H158" s="341"/>
    </row>
    <row r="159" spans="1:8" ht="45">
      <c r="A159" s="338">
        <v>107</v>
      </c>
      <c r="B159" s="344" t="s">
        <v>627</v>
      </c>
      <c r="C159" s="345" t="s">
        <v>728</v>
      </c>
      <c r="D159" s="346" t="s">
        <v>582</v>
      </c>
      <c r="E159" s="376">
        <v>231.7</v>
      </c>
      <c r="F159" s="373"/>
      <c r="G159" s="341"/>
      <c r="H159" s="341"/>
    </row>
    <row r="160" spans="1:8" ht="22.5">
      <c r="A160" s="338">
        <v>108</v>
      </c>
      <c r="B160" s="344">
        <v>391</v>
      </c>
      <c r="C160" s="345" t="s">
        <v>721</v>
      </c>
      <c r="D160" s="346" t="s">
        <v>582</v>
      </c>
      <c r="E160" s="376">
        <v>894.9</v>
      </c>
      <c r="F160" s="373"/>
      <c r="G160" s="341"/>
      <c r="H160" s="341"/>
    </row>
    <row r="161" spans="1:8" ht="22.5">
      <c r="A161" s="338">
        <v>109</v>
      </c>
      <c r="B161" s="344">
        <v>392</v>
      </c>
      <c r="C161" s="345" t="s">
        <v>722</v>
      </c>
      <c r="D161" s="346" t="s">
        <v>619</v>
      </c>
      <c r="E161" s="376">
        <f>894.9*10</f>
        <v>8949</v>
      </c>
      <c r="F161" s="373"/>
      <c r="G161" s="341"/>
      <c r="H161" s="341"/>
    </row>
    <row r="162" spans="1:8" ht="33.75">
      <c r="A162" s="338">
        <v>110</v>
      </c>
      <c r="B162" s="344" t="s">
        <v>922</v>
      </c>
      <c r="C162" s="345" t="s">
        <v>923</v>
      </c>
      <c r="D162" s="346" t="s">
        <v>600</v>
      </c>
      <c r="E162" s="376">
        <v>347.67</v>
      </c>
      <c r="F162" s="373"/>
      <c r="G162" s="341"/>
      <c r="H162" s="341"/>
    </row>
    <row r="163" spans="1:8" ht="146.25">
      <c r="A163" s="338">
        <v>111</v>
      </c>
      <c r="B163" s="344" t="s">
        <v>924</v>
      </c>
      <c r="C163" s="345" t="s">
        <v>742</v>
      </c>
      <c r="D163" s="346" t="s">
        <v>591</v>
      </c>
      <c r="E163" s="376">
        <v>3</v>
      </c>
      <c r="F163" s="373"/>
      <c r="G163" s="341"/>
      <c r="H163" s="341"/>
    </row>
    <row r="164" spans="1:8" ht="12.75">
      <c r="A164" s="338"/>
      <c r="B164" s="347"/>
      <c r="C164" s="385" t="s">
        <v>596</v>
      </c>
      <c r="D164" s="386" t="str">
        <f>+C153</f>
        <v>TUBERIA SANITARIA </v>
      </c>
      <c r="E164" s="387"/>
      <c r="F164" s="387"/>
      <c r="G164" s="387"/>
      <c r="H164" s="388"/>
    </row>
    <row r="165" spans="1:8" ht="12.75">
      <c r="A165" s="338"/>
      <c r="B165" s="341"/>
      <c r="C165" s="341" t="s">
        <v>925</v>
      </c>
      <c r="D165" s="342"/>
      <c r="E165" s="370"/>
      <c r="F165" s="371"/>
      <c r="G165" s="341"/>
      <c r="H165" s="341"/>
    </row>
    <row r="166" spans="1:8" ht="22.5">
      <c r="A166" s="338">
        <v>112</v>
      </c>
      <c r="B166" s="344" t="s">
        <v>893</v>
      </c>
      <c r="C166" s="345" t="s">
        <v>604</v>
      </c>
      <c r="D166" s="346" t="s">
        <v>582</v>
      </c>
      <c r="E166" s="372">
        <v>617.7</v>
      </c>
      <c r="F166" s="373"/>
      <c r="G166" s="341"/>
      <c r="H166" s="341"/>
    </row>
    <row r="167" spans="1:8" ht="33.75">
      <c r="A167" s="338">
        <v>113</v>
      </c>
      <c r="B167" s="344" t="s">
        <v>605</v>
      </c>
      <c r="C167" s="345" t="s">
        <v>606</v>
      </c>
      <c r="D167" s="346" t="s">
        <v>581</v>
      </c>
      <c r="E167" s="372">
        <v>877.76</v>
      </c>
      <c r="F167" s="373"/>
      <c r="G167" s="341"/>
      <c r="H167" s="341"/>
    </row>
    <row r="168" spans="1:8" ht="33.75">
      <c r="A168" s="338">
        <v>114</v>
      </c>
      <c r="B168" s="344" t="s">
        <v>625</v>
      </c>
      <c r="C168" s="345" t="s">
        <v>626</v>
      </c>
      <c r="D168" s="346" t="s">
        <v>582</v>
      </c>
      <c r="E168" s="372">
        <v>139.45</v>
      </c>
      <c r="F168" s="373"/>
      <c r="G168" s="341"/>
      <c r="H168" s="341"/>
    </row>
    <row r="169" spans="1:8" ht="45">
      <c r="A169" s="338">
        <v>115</v>
      </c>
      <c r="B169" s="344" t="s">
        <v>627</v>
      </c>
      <c r="C169" s="345" t="s">
        <v>728</v>
      </c>
      <c r="D169" s="346" t="s">
        <v>582</v>
      </c>
      <c r="E169" s="372">
        <v>264.19</v>
      </c>
      <c r="F169" s="373"/>
      <c r="G169" s="341"/>
      <c r="H169" s="341"/>
    </row>
    <row r="170" spans="1:8" ht="22.5">
      <c r="A170" s="338">
        <v>116</v>
      </c>
      <c r="B170" s="344">
        <v>391</v>
      </c>
      <c r="C170" s="345" t="s">
        <v>721</v>
      </c>
      <c r="D170" s="346" t="s">
        <v>582</v>
      </c>
      <c r="E170" s="372">
        <v>518.48</v>
      </c>
      <c r="F170" s="373"/>
      <c r="G170" s="341"/>
      <c r="H170" s="341"/>
    </row>
    <row r="171" spans="1:8" ht="22.5">
      <c r="A171" s="338">
        <v>117</v>
      </c>
      <c r="B171" s="344">
        <v>392</v>
      </c>
      <c r="C171" s="345" t="s">
        <v>722</v>
      </c>
      <c r="D171" s="346" t="s">
        <v>619</v>
      </c>
      <c r="E171" s="372">
        <f>+E170*10</f>
        <v>5184.8</v>
      </c>
      <c r="F171" s="373"/>
      <c r="G171" s="341"/>
      <c r="H171" s="341"/>
    </row>
    <row r="172" spans="1:8" ht="33.75">
      <c r="A172" s="338">
        <v>118</v>
      </c>
      <c r="B172" s="344" t="s">
        <v>926</v>
      </c>
      <c r="C172" s="345" t="s">
        <v>927</v>
      </c>
      <c r="D172" s="346" t="s">
        <v>600</v>
      </c>
      <c r="E172" s="372">
        <v>202.46</v>
      </c>
      <c r="F172" s="373"/>
      <c r="G172" s="341"/>
      <c r="H172" s="341"/>
    </row>
    <row r="173" spans="1:8" ht="33.75">
      <c r="A173" s="338">
        <v>119</v>
      </c>
      <c r="B173" s="344" t="s">
        <v>928</v>
      </c>
      <c r="C173" s="345" t="s">
        <v>929</v>
      </c>
      <c r="D173" s="346" t="s">
        <v>600</v>
      </c>
      <c r="E173" s="372">
        <v>50</v>
      </c>
      <c r="F173" s="373"/>
      <c r="G173" s="341"/>
      <c r="H173" s="341"/>
    </row>
    <row r="174" spans="1:8" ht="45">
      <c r="A174" s="338">
        <v>120</v>
      </c>
      <c r="B174" s="344" t="s">
        <v>930</v>
      </c>
      <c r="C174" s="345" t="s">
        <v>743</v>
      </c>
      <c r="D174" s="346" t="s">
        <v>591</v>
      </c>
      <c r="E174" s="372">
        <v>1</v>
      </c>
      <c r="F174" s="373"/>
      <c r="G174" s="341"/>
      <c r="H174" s="341"/>
    </row>
    <row r="175" spans="1:8" ht="45">
      <c r="A175" s="338">
        <v>121</v>
      </c>
      <c r="B175" s="344" t="s">
        <v>931</v>
      </c>
      <c r="C175" s="345" t="s">
        <v>744</v>
      </c>
      <c r="D175" s="346" t="s">
        <v>591</v>
      </c>
      <c r="E175" s="372">
        <v>1</v>
      </c>
      <c r="F175" s="373"/>
      <c r="G175" s="341"/>
      <c r="H175" s="341"/>
    </row>
    <row r="176" spans="1:8" ht="45">
      <c r="A176" s="338">
        <v>122</v>
      </c>
      <c r="B176" s="344" t="s">
        <v>932</v>
      </c>
      <c r="C176" s="345" t="s">
        <v>745</v>
      </c>
      <c r="D176" s="346" t="s">
        <v>600</v>
      </c>
      <c r="E176" s="372">
        <v>92.6</v>
      </c>
      <c r="F176" s="373"/>
      <c r="G176" s="341"/>
      <c r="H176" s="341"/>
    </row>
    <row r="177" spans="2:8" ht="12.75">
      <c r="B177" s="347"/>
      <c r="C177" s="385" t="s">
        <v>596</v>
      </c>
      <c r="D177" s="386" t="str">
        <f>+C165</f>
        <v>TUBERIA Y ALCANTARILLA PLUVIAL</v>
      </c>
      <c r="E177" s="387"/>
      <c r="F177" s="387"/>
      <c r="G177" s="387"/>
      <c r="H177" s="388"/>
    </row>
    <row r="178" spans="2:8" ht="12.75">
      <c r="B178" s="341"/>
      <c r="C178" s="341" t="s">
        <v>933</v>
      </c>
      <c r="D178" s="342"/>
      <c r="E178" s="370"/>
      <c r="F178" s="371"/>
      <c r="G178" s="341"/>
      <c r="H178" s="341"/>
    </row>
    <row r="179" spans="1:8" ht="33.75">
      <c r="A179" s="338">
        <v>123</v>
      </c>
      <c r="B179" s="344" t="s">
        <v>601</v>
      </c>
      <c r="C179" s="345" t="s">
        <v>848</v>
      </c>
      <c r="D179" s="346" t="s">
        <v>581</v>
      </c>
      <c r="E179" s="372">
        <v>65.36</v>
      </c>
      <c r="F179" s="373"/>
      <c r="G179" s="341"/>
      <c r="H179" s="341"/>
    </row>
    <row r="180" spans="1:8" ht="22.5">
      <c r="A180" s="338">
        <v>124</v>
      </c>
      <c r="B180" s="344" t="s">
        <v>893</v>
      </c>
      <c r="C180" s="345" t="s">
        <v>604</v>
      </c>
      <c r="D180" s="346" t="s">
        <v>582</v>
      </c>
      <c r="E180" s="372">
        <v>240.83</v>
      </c>
      <c r="F180" s="373"/>
      <c r="G180" s="341"/>
      <c r="H180" s="341"/>
    </row>
    <row r="181" spans="1:8" ht="33.75">
      <c r="A181" s="338">
        <v>125</v>
      </c>
      <c r="B181" s="344" t="s">
        <v>605</v>
      </c>
      <c r="C181" s="345" t="s">
        <v>720</v>
      </c>
      <c r="D181" s="346" t="s">
        <v>581</v>
      </c>
      <c r="E181" s="372">
        <v>78.96</v>
      </c>
      <c r="F181" s="373"/>
      <c r="G181" s="341"/>
      <c r="H181" s="341"/>
    </row>
    <row r="182" spans="1:8" ht="22.5">
      <c r="A182" s="338">
        <v>126</v>
      </c>
      <c r="B182" s="344">
        <v>391</v>
      </c>
      <c r="C182" s="345" t="s">
        <v>721</v>
      </c>
      <c r="D182" s="346" t="s">
        <v>582</v>
      </c>
      <c r="E182" s="372">
        <v>260.04</v>
      </c>
      <c r="F182" s="373"/>
      <c r="G182" s="341"/>
      <c r="H182" s="341"/>
    </row>
    <row r="183" spans="1:8" ht="22.5">
      <c r="A183" s="338">
        <v>127</v>
      </c>
      <c r="B183" s="344">
        <v>392</v>
      </c>
      <c r="C183" s="345" t="s">
        <v>722</v>
      </c>
      <c r="D183" s="346" t="s">
        <v>619</v>
      </c>
      <c r="E183" s="372">
        <v>2600.4</v>
      </c>
      <c r="F183" s="373"/>
      <c r="G183" s="341"/>
      <c r="H183" s="341"/>
    </row>
    <row r="184" spans="1:8" ht="22.5">
      <c r="A184" s="338">
        <v>128</v>
      </c>
      <c r="B184" s="344" t="s">
        <v>641</v>
      </c>
      <c r="C184" s="345" t="s">
        <v>854</v>
      </c>
      <c r="D184" s="346" t="s">
        <v>581</v>
      </c>
      <c r="E184" s="372">
        <v>78.96</v>
      </c>
      <c r="F184" s="373"/>
      <c r="G184" s="341"/>
      <c r="H184" s="341"/>
    </row>
    <row r="185" spans="1:8" ht="22.5">
      <c r="A185" s="338">
        <v>129</v>
      </c>
      <c r="B185" s="344" t="s">
        <v>631</v>
      </c>
      <c r="C185" s="345" t="s">
        <v>723</v>
      </c>
      <c r="D185" s="346" t="s">
        <v>634</v>
      </c>
      <c r="E185" s="372">
        <v>2774.91</v>
      </c>
      <c r="F185" s="373"/>
      <c r="G185" s="341"/>
      <c r="H185" s="341"/>
    </row>
    <row r="186" spans="1:8" ht="33.75">
      <c r="A186" s="338">
        <v>130</v>
      </c>
      <c r="B186" s="344" t="s">
        <v>638</v>
      </c>
      <c r="C186" s="345" t="s">
        <v>724</v>
      </c>
      <c r="D186" s="346" t="s">
        <v>582</v>
      </c>
      <c r="E186" s="372">
        <v>59.04</v>
      </c>
      <c r="F186" s="373"/>
      <c r="G186" s="341"/>
      <c r="H186" s="341"/>
    </row>
    <row r="187" spans="1:8" ht="33.75">
      <c r="A187" s="338">
        <v>131</v>
      </c>
      <c r="B187" s="344" t="s">
        <v>646</v>
      </c>
      <c r="C187" s="345" t="s">
        <v>725</v>
      </c>
      <c r="D187" s="346" t="s">
        <v>581</v>
      </c>
      <c r="E187" s="372">
        <v>358.04</v>
      </c>
      <c r="F187" s="373"/>
      <c r="G187" s="341"/>
      <c r="H187" s="341"/>
    </row>
    <row r="188" spans="1:8" ht="67.5">
      <c r="A188" s="338">
        <v>132</v>
      </c>
      <c r="B188" s="344" t="s">
        <v>726</v>
      </c>
      <c r="C188" s="345" t="s">
        <v>727</v>
      </c>
      <c r="D188" s="346" t="s">
        <v>591</v>
      </c>
      <c r="E188" s="372">
        <v>1</v>
      </c>
      <c r="F188" s="373"/>
      <c r="G188" s="341"/>
      <c r="H188" s="341"/>
    </row>
    <row r="189" spans="1:8" ht="45">
      <c r="A189" s="338">
        <v>133</v>
      </c>
      <c r="B189" s="344" t="s">
        <v>627</v>
      </c>
      <c r="C189" s="345" t="s">
        <v>728</v>
      </c>
      <c r="D189" s="346" t="s">
        <v>582</v>
      </c>
      <c r="E189" s="372">
        <v>40.8</v>
      </c>
      <c r="F189" s="373"/>
      <c r="G189" s="341"/>
      <c r="H189" s="341"/>
    </row>
    <row r="190" spans="1:8" ht="34.5" customHeight="1">
      <c r="A190" s="338">
        <v>134</v>
      </c>
      <c r="B190" s="344" t="s">
        <v>729</v>
      </c>
      <c r="C190" s="345" t="s">
        <v>730</v>
      </c>
      <c r="D190" s="346" t="s">
        <v>581</v>
      </c>
      <c r="E190" s="372">
        <v>255.44</v>
      </c>
      <c r="F190" s="373"/>
      <c r="G190" s="341"/>
      <c r="H190" s="341"/>
    </row>
    <row r="191" spans="1:8" ht="45">
      <c r="A191" s="338">
        <v>135</v>
      </c>
      <c r="B191" s="344" t="s">
        <v>731</v>
      </c>
      <c r="C191" s="345" t="s">
        <v>732</v>
      </c>
      <c r="D191" s="346" t="s">
        <v>600</v>
      </c>
      <c r="E191" s="372">
        <v>102.88</v>
      </c>
      <c r="F191" s="373"/>
      <c r="G191" s="341"/>
      <c r="H191" s="341"/>
    </row>
    <row r="192" spans="1:8" ht="33.75">
      <c r="A192" s="338">
        <v>136</v>
      </c>
      <c r="B192" s="344" t="s">
        <v>733</v>
      </c>
      <c r="C192" s="345" t="s">
        <v>734</v>
      </c>
      <c r="D192" s="346" t="s">
        <v>591</v>
      </c>
      <c r="E192" s="372">
        <v>2</v>
      </c>
      <c r="F192" s="373"/>
      <c r="G192" s="341"/>
      <c r="H192" s="341"/>
    </row>
    <row r="193" spans="1:8" ht="33.75">
      <c r="A193" s="338">
        <v>137</v>
      </c>
      <c r="B193" s="344" t="s">
        <v>735</v>
      </c>
      <c r="C193" s="345" t="s">
        <v>736</v>
      </c>
      <c r="D193" s="346" t="s">
        <v>581</v>
      </c>
      <c r="E193" s="372">
        <v>255.44</v>
      </c>
      <c r="F193" s="373"/>
      <c r="G193" s="341"/>
      <c r="H193" s="341"/>
    </row>
    <row r="194" spans="1:8" ht="56.25">
      <c r="A194" s="338">
        <v>138</v>
      </c>
      <c r="B194" s="344" t="s">
        <v>737</v>
      </c>
      <c r="C194" s="345" t="s">
        <v>738</v>
      </c>
      <c r="D194" s="346" t="s">
        <v>591</v>
      </c>
      <c r="E194" s="372">
        <v>2</v>
      </c>
      <c r="F194" s="373"/>
      <c r="G194" s="341"/>
      <c r="H194" s="341"/>
    </row>
    <row r="195" spans="1:8" ht="45">
      <c r="A195" s="338">
        <v>139</v>
      </c>
      <c r="B195" s="344" t="s">
        <v>739</v>
      </c>
      <c r="C195" s="345" t="s">
        <v>740</v>
      </c>
      <c r="D195" s="346" t="s">
        <v>591</v>
      </c>
      <c r="E195" s="376">
        <v>2</v>
      </c>
      <c r="F195" s="373"/>
      <c r="G195" s="341"/>
      <c r="H195" s="341"/>
    </row>
    <row r="196" spans="2:8" ht="12.75">
      <c r="B196" s="347"/>
      <c r="C196" s="385" t="s">
        <v>596</v>
      </c>
      <c r="D196" s="386" t="str">
        <f>+C178</f>
        <v>CISTERNA DE AGUA PLUVIAL  120.00 M3</v>
      </c>
      <c r="E196" s="387"/>
      <c r="F196" s="387"/>
      <c r="G196" s="387"/>
      <c r="H196" s="388"/>
    </row>
    <row r="197" spans="2:8" ht="12.75">
      <c r="B197" s="347"/>
      <c r="C197" s="385" t="s">
        <v>596</v>
      </c>
      <c r="D197" s="386" t="str">
        <f>+C149</f>
        <v>         INSTALACION HIDRO-SANITARIA-PLUVIAL</v>
      </c>
      <c r="E197" s="387"/>
      <c r="F197" s="387"/>
      <c r="G197" s="387"/>
      <c r="H197" s="388"/>
    </row>
    <row r="198" spans="2:8" ht="12.75">
      <c r="B198" s="341"/>
      <c r="C198" s="341" t="s">
        <v>746</v>
      </c>
      <c r="D198" s="342"/>
      <c r="E198" s="370"/>
      <c r="F198" s="371"/>
      <c r="G198" s="341"/>
      <c r="H198" s="341"/>
    </row>
    <row r="199" spans="2:8" ht="12.75">
      <c r="B199" s="341"/>
      <c r="C199" s="341" t="s">
        <v>747</v>
      </c>
      <c r="D199" s="342"/>
      <c r="E199" s="370"/>
      <c r="F199" s="371"/>
      <c r="G199" s="341"/>
      <c r="H199" s="341"/>
    </row>
    <row r="200" spans="1:8" ht="45">
      <c r="A200" s="338">
        <v>140</v>
      </c>
      <c r="B200" s="344" t="s">
        <v>934</v>
      </c>
      <c r="C200" s="345" t="s">
        <v>748</v>
      </c>
      <c r="D200" s="346" t="s">
        <v>591</v>
      </c>
      <c r="E200" s="372">
        <v>13</v>
      </c>
      <c r="F200" s="373"/>
      <c r="G200" s="341"/>
      <c r="H200" s="341"/>
    </row>
    <row r="201" spans="1:8" ht="45">
      <c r="A201" s="338">
        <v>141</v>
      </c>
      <c r="B201" s="351" t="s">
        <v>935</v>
      </c>
      <c r="C201" s="345" t="s">
        <v>749</v>
      </c>
      <c r="D201" s="346" t="s">
        <v>591</v>
      </c>
      <c r="E201" s="372">
        <v>14</v>
      </c>
      <c r="F201" s="373"/>
      <c r="G201" s="341"/>
      <c r="H201" s="341"/>
    </row>
    <row r="202" spans="1:8" ht="45">
      <c r="A202" s="338">
        <v>142</v>
      </c>
      <c r="B202" s="344" t="s">
        <v>750</v>
      </c>
      <c r="C202" s="345" t="s">
        <v>751</v>
      </c>
      <c r="D202" s="346" t="s">
        <v>591</v>
      </c>
      <c r="E202" s="372">
        <v>1</v>
      </c>
      <c r="F202" s="373"/>
      <c r="G202" s="341"/>
      <c r="H202" s="341"/>
    </row>
    <row r="203" spans="1:8" ht="45">
      <c r="A203" s="338">
        <v>143</v>
      </c>
      <c r="B203" s="344" t="s">
        <v>752</v>
      </c>
      <c r="C203" s="345" t="s">
        <v>753</v>
      </c>
      <c r="D203" s="346" t="s">
        <v>591</v>
      </c>
      <c r="E203" s="372">
        <v>5</v>
      </c>
      <c r="F203" s="373"/>
      <c r="G203" s="341"/>
      <c r="H203" s="341"/>
    </row>
    <row r="204" spans="1:8" ht="45">
      <c r="A204" s="338">
        <v>144</v>
      </c>
      <c r="B204" s="344" t="s">
        <v>754</v>
      </c>
      <c r="C204" s="345" t="s">
        <v>755</v>
      </c>
      <c r="D204" s="346" t="s">
        <v>591</v>
      </c>
      <c r="E204" s="372">
        <v>3</v>
      </c>
      <c r="F204" s="373"/>
      <c r="G204" s="341"/>
      <c r="H204" s="341"/>
    </row>
    <row r="205" spans="1:8" ht="45">
      <c r="A205" s="338">
        <v>145</v>
      </c>
      <c r="B205" s="344" t="s">
        <v>756</v>
      </c>
      <c r="C205" s="345" t="s">
        <v>757</v>
      </c>
      <c r="D205" s="346" t="s">
        <v>591</v>
      </c>
      <c r="E205" s="372">
        <v>3</v>
      </c>
      <c r="F205" s="373"/>
      <c r="G205" s="341"/>
      <c r="H205" s="341"/>
    </row>
    <row r="206" spans="1:9" s="327" customFormat="1" ht="33.75">
      <c r="A206" s="338">
        <v>146</v>
      </c>
      <c r="B206" s="344" t="s">
        <v>758</v>
      </c>
      <c r="C206" s="345" t="s">
        <v>759</v>
      </c>
      <c r="D206" s="346" t="s">
        <v>591</v>
      </c>
      <c r="E206" s="372">
        <v>1</v>
      </c>
      <c r="F206" s="373"/>
      <c r="G206" s="341"/>
      <c r="H206" s="341"/>
      <c r="I206" s="326"/>
    </row>
    <row r="207" spans="1:9" s="327" customFormat="1" ht="45">
      <c r="A207" s="338">
        <v>147</v>
      </c>
      <c r="B207" s="344" t="s">
        <v>760</v>
      </c>
      <c r="C207" s="345" t="s">
        <v>761</v>
      </c>
      <c r="D207" s="346" t="s">
        <v>591</v>
      </c>
      <c r="E207" s="372">
        <v>13</v>
      </c>
      <c r="F207" s="373"/>
      <c r="G207" s="341"/>
      <c r="H207" s="341"/>
      <c r="I207" s="326"/>
    </row>
    <row r="208" spans="1:9" s="327" customFormat="1" ht="45">
      <c r="A208" s="338">
        <v>148</v>
      </c>
      <c r="B208" s="344" t="s">
        <v>762</v>
      </c>
      <c r="C208" s="345" t="s">
        <v>763</v>
      </c>
      <c r="D208" s="346" t="s">
        <v>591</v>
      </c>
      <c r="E208" s="372">
        <v>15</v>
      </c>
      <c r="F208" s="373"/>
      <c r="G208" s="341"/>
      <c r="H208" s="341"/>
      <c r="I208" s="326"/>
    </row>
    <row r="209" spans="1:9" s="327" customFormat="1" ht="45">
      <c r="A209" s="338">
        <v>149</v>
      </c>
      <c r="B209" s="344" t="s">
        <v>764</v>
      </c>
      <c r="C209" s="345" t="s">
        <v>765</v>
      </c>
      <c r="D209" s="346" t="s">
        <v>600</v>
      </c>
      <c r="E209" s="372">
        <v>1342.3</v>
      </c>
      <c r="F209" s="373"/>
      <c r="G209" s="341"/>
      <c r="H209" s="341"/>
      <c r="I209" s="326"/>
    </row>
    <row r="210" spans="1:9" s="327" customFormat="1" ht="45">
      <c r="A210" s="338">
        <v>150</v>
      </c>
      <c r="B210" s="344" t="s">
        <v>766</v>
      </c>
      <c r="C210" s="345" t="s">
        <v>767</v>
      </c>
      <c r="D210" s="346" t="s">
        <v>591</v>
      </c>
      <c r="E210" s="372">
        <v>1</v>
      </c>
      <c r="F210" s="373"/>
      <c r="G210" s="341"/>
      <c r="H210" s="341"/>
      <c r="I210" s="326"/>
    </row>
    <row r="211" spans="1:9" s="327" customFormat="1" ht="45">
      <c r="A211" s="338">
        <v>151</v>
      </c>
      <c r="B211" s="344" t="s">
        <v>768</v>
      </c>
      <c r="C211" s="345" t="s">
        <v>769</v>
      </c>
      <c r="D211" s="346" t="s">
        <v>591</v>
      </c>
      <c r="E211" s="372">
        <v>1</v>
      </c>
      <c r="F211" s="373"/>
      <c r="G211" s="341"/>
      <c r="H211" s="341"/>
      <c r="I211" s="326"/>
    </row>
    <row r="212" spans="1:9" s="327" customFormat="1" ht="45">
      <c r="A212" s="338">
        <v>152</v>
      </c>
      <c r="B212" s="344" t="s">
        <v>770</v>
      </c>
      <c r="C212" s="345" t="s">
        <v>771</v>
      </c>
      <c r="D212" s="346" t="s">
        <v>591</v>
      </c>
      <c r="E212" s="372">
        <v>21</v>
      </c>
      <c r="F212" s="373"/>
      <c r="G212" s="341"/>
      <c r="H212" s="341"/>
      <c r="I212" s="326"/>
    </row>
    <row r="213" spans="2:9" s="327" customFormat="1" ht="12.75">
      <c r="B213" s="347"/>
      <c r="C213" s="385" t="s">
        <v>596</v>
      </c>
      <c r="D213" s="386" t="str">
        <f>+C199</f>
        <v>            RED DE DISTRIBUCION DE HIDRANTES</v>
      </c>
      <c r="E213" s="387"/>
      <c r="F213" s="387"/>
      <c r="G213" s="387"/>
      <c r="H213" s="388"/>
      <c r="I213" s="326"/>
    </row>
    <row r="214" spans="2:9" s="327" customFormat="1" ht="12.75">
      <c r="B214" s="347"/>
      <c r="C214" s="385" t="s">
        <v>596</v>
      </c>
      <c r="D214" s="386" t="str">
        <f>+C198</f>
        <v>         INSTALACION CONTRA INCENDIOS</v>
      </c>
      <c r="E214" s="387"/>
      <c r="F214" s="387"/>
      <c r="G214" s="387"/>
      <c r="H214" s="388"/>
      <c r="I214" s="326"/>
    </row>
    <row r="215" spans="2:9" s="327" customFormat="1" ht="12.75">
      <c r="B215" s="341"/>
      <c r="C215" s="341" t="s">
        <v>772</v>
      </c>
      <c r="D215" s="342"/>
      <c r="E215" s="370"/>
      <c r="F215" s="371"/>
      <c r="G215" s="341"/>
      <c r="H215" s="341"/>
      <c r="I215" s="326"/>
    </row>
    <row r="216" spans="1:9" s="327" customFormat="1" ht="33.75">
      <c r="A216" s="338">
        <v>153</v>
      </c>
      <c r="B216" s="344" t="s">
        <v>773</v>
      </c>
      <c r="C216" s="345" t="s">
        <v>936</v>
      </c>
      <c r="D216" s="346" t="s">
        <v>774</v>
      </c>
      <c r="E216" s="376">
        <v>645</v>
      </c>
      <c r="F216" s="373"/>
      <c r="G216" s="341"/>
      <c r="H216" s="341"/>
      <c r="I216" s="326"/>
    </row>
    <row r="217" spans="1:9" s="327" customFormat="1" ht="33.75">
      <c r="A217" s="338">
        <v>154</v>
      </c>
      <c r="B217" s="344" t="s">
        <v>937</v>
      </c>
      <c r="C217" s="345" t="s">
        <v>938</v>
      </c>
      <c r="D217" s="346" t="s">
        <v>600</v>
      </c>
      <c r="E217" s="376">
        <v>565</v>
      </c>
      <c r="F217" s="373"/>
      <c r="G217" s="341"/>
      <c r="H217" s="341"/>
      <c r="I217" s="326"/>
    </row>
    <row r="218" spans="1:9" s="327" customFormat="1" ht="33.75">
      <c r="A218" s="338">
        <v>155</v>
      </c>
      <c r="B218" s="344" t="s">
        <v>775</v>
      </c>
      <c r="C218" s="345" t="s">
        <v>939</v>
      </c>
      <c r="D218" s="346" t="s">
        <v>600</v>
      </c>
      <c r="E218" s="376">
        <v>450</v>
      </c>
      <c r="F218" s="373"/>
      <c r="G218" s="341"/>
      <c r="H218" s="341"/>
      <c r="I218" s="326"/>
    </row>
    <row r="219" spans="1:9" s="327" customFormat="1" ht="33.75">
      <c r="A219" s="338">
        <v>156</v>
      </c>
      <c r="B219" s="344" t="s">
        <v>776</v>
      </c>
      <c r="C219" s="345" t="s">
        <v>975</v>
      </c>
      <c r="D219" s="346" t="s">
        <v>777</v>
      </c>
      <c r="E219" s="376">
        <v>15</v>
      </c>
      <c r="F219" s="373"/>
      <c r="G219" s="341"/>
      <c r="H219" s="341"/>
      <c r="I219" s="326"/>
    </row>
    <row r="220" spans="1:9" s="327" customFormat="1" ht="33.75">
      <c r="A220" s="338">
        <v>157</v>
      </c>
      <c r="B220" s="344" t="s">
        <v>778</v>
      </c>
      <c r="C220" s="345" t="s">
        <v>940</v>
      </c>
      <c r="D220" s="346" t="s">
        <v>777</v>
      </c>
      <c r="E220" s="376">
        <v>12</v>
      </c>
      <c r="F220" s="373"/>
      <c r="G220" s="341"/>
      <c r="H220" s="341"/>
      <c r="I220" s="326"/>
    </row>
    <row r="221" spans="1:9" s="327" customFormat="1" ht="33.75">
      <c r="A221" s="338">
        <v>158</v>
      </c>
      <c r="B221" s="344" t="s">
        <v>779</v>
      </c>
      <c r="C221" s="345" t="s">
        <v>780</v>
      </c>
      <c r="D221" s="346" t="s">
        <v>777</v>
      </c>
      <c r="E221" s="376">
        <v>565</v>
      </c>
      <c r="F221" s="373"/>
      <c r="G221" s="341"/>
      <c r="H221" s="341"/>
      <c r="I221" s="326"/>
    </row>
    <row r="222" spans="1:9" s="327" customFormat="1" ht="33.75">
      <c r="A222" s="338">
        <v>159</v>
      </c>
      <c r="B222" s="344" t="s">
        <v>781</v>
      </c>
      <c r="C222" s="345" t="s">
        <v>782</v>
      </c>
      <c r="D222" s="346" t="s">
        <v>777</v>
      </c>
      <c r="E222" s="376">
        <v>40</v>
      </c>
      <c r="F222" s="373"/>
      <c r="G222" s="341"/>
      <c r="H222" s="341"/>
      <c r="I222" s="326"/>
    </row>
    <row r="223" spans="1:9" s="327" customFormat="1" ht="33.75">
      <c r="A223" s="338">
        <v>160</v>
      </c>
      <c r="B223" s="344" t="s">
        <v>783</v>
      </c>
      <c r="C223" s="345" t="s">
        <v>784</v>
      </c>
      <c r="D223" s="346" t="s">
        <v>777</v>
      </c>
      <c r="E223" s="376">
        <v>20</v>
      </c>
      <c r="F223" s="373"/>
      <c r="G223" s="341"/>
      <c r="H223" s="341"/>
      <c r="I223" s="326"/>
    </row>
    <row r="224" spans="1:9" s="327" customFormat="1" ht="33.75">
      <c r="A224" s="338">
        <v>161</v>
      </c>
      <c r="B224" s="344" t="s">
        <v>785</v>
      </c>
      <c r="C224" s="345" t="s">
        <v>786</v>
      </c>
      <c r="D224" s="346" t="s">
        <v>777</v>
      </c>
      <c r="E224" s="376">
        <v>10</v>
      </c>
      <c r="F224" s="373"/>
      <c r="G224" s="341"/>
      <c r="H224" s="341"/>
      <c r="I224" s="326"/>
    </row>
    <row r="225" spans="1:9" s="327" customFormat="1" ht="33.75">
      <c r="A225" s="338">
        <v>162</v>
      </c>
      <c r="B225" s="344" t="s">
        <v>787</v>
      </c>
      <c r="C225" s="345" t="s">
        <v>788</v>
      </c>
      <c r="D225" s="346" t="s">
        <v>777</v>
      </c>
      <c r="E225" s="376">
        <v>10</v>
      </c>
      <c r="F225" s="373"/>
      <c r="G225" s="341"/>
      <c r="H225" s="341"/>
      <c r="I225" s="326"/>
    </row>
    <row r="226" spans="1:9" s="327" customFormat="1" ht="33.75">
      <c r="A226" s="338">
        <v>163</v>
      </c>
      <c r="B226" s="344" t="s">
        <v>789</v>
      </c>
      <c r="C226" s="345" t="s">
        <v>790</v>
      </c>
      <c r="D226" s="346" t="s">
        <v>777</v>
      </c>
      <c r="E226" s="376">
        <v>1</v>
      </c>
      <c r="F226" s="373"/>
      <c r="G226" s="341"/>
      <c r="H226" s="341"/>
      <c r="I226" s="326"/>
    </row>
    <row r="227" spans="1:9" s="327" customFormat="1" ht="33.75">
      <c r="A227" s="338">
        <v>164</v>
      </c>
      <c r="B227" s="344" t="s">
        <v>791</v>
      </c>
      <c r="C227" s="345" t="s">
        <v>792</v>
      </c>
      <c r="D227" s="346" t="s">
        <v>777</v>
      </c>
      <c r="E227" s="376">
        <v>1</v>
      </c>
      <c r="F227" s="373"/>
      <c r="G227" s="341"/>
      <c r="H227" s="341"/>
      <c r="I227" s="326"/>
    </row>
    <row r="228" spans="1:9" s="327" customFormat="1" ht="38.25" customHeight="1">
      <c r="A228" s="338">
        <v>165</v>
      </c>
      <c r="B228" s="344" t="s">
        <v>793</v>
      </c>
      <c r="C228" s="345" t="s">
        <v>794</v>
      </c>
      <c r="D228" s="346" t="s">
        <v>777</v>
      </c>
      <c r="E228" s="376">
        <v>1</v>
      </c>
      <c r="F228" s="373"/>
      <c r="G228" s="341"/>
      <c r="H228" s="341"/>
      <c r="I228" s="326"/>
    </row>
    <row r="229" spans="1:9" s="327" customFormat="1" ht="33.75">
      <c r="A229" s="338">
        <v>166</v>
      </c>
      <c r="B229" s="344" t="s">
        <v>795</v>
      </c>
      <c r="C229" s="345" t="s">
        <v>796</v>
      </c>
      <c r="D229" s="346" t="s">
        <v>600</v>
      </c>
      <c r="E229" s="376">
        <v>4000</v>
      </c>
      <c r="F229" s="373"/>
      <c r="G229" s="341"/>
      <c r="H229" s="341"/>
      <c r="I229" s="326"/>
    </row>
    <row r="230" spans="1:9" s="327" customFormat="1" ht="22.5">
      <c r="A230" s="338">
        <v>167</v>
      </c>
      <c r="B230" s="344" t="s">
        <v>797</v>
      </c>
      <c r="C230" s="345" t="s">
        <v>941</v>
      </c>
      <c r="D230" s="346" t="s">
        <v>777</v>
      </c>
      <c r="E230" s="376">
        <v>10</v>
      </c>
      <c r="F230" s="373"/>
      <c r="G230" s="341"/>
      <c r="H230" s="341"/>
      <c r="I230" s="326"/>
    </row>
    <row r="231" spans="1:9" s="327" customFormat="1" ht="33.75">
      <c r="A231" s="338">
        <v>168</v>
      </c>
      <c r="B231" s="344" t="s">
        <v>798</v>
      </c>
      <c r="C231" s="345" t="s">
        <v>799</v>
      </c>
      <c r="D231" s="346" t="s">
        <v>777</v>
      </c>
      <c r="E231" s="376">
        <v>1</v>
      </c>
      <c r="F231" s="373"/>
      <c r="G231" s="341"/>
      <c r="H231" s="341"/>
      <c r="I231" s="326"/>
    </row>
    <row r="232" spans="1:9" s="327" customFormat="1" ht="22.5">
      <c r="A232" s="338">
        <v>169</v>
      </c>
      <c r="B232" s="344" t="s">
        <v>800</v>
      </c>
      <c r="C232" s="345" t="s">
        <v>801</v>
      </c>
      <c r="D232" s="346" t="s">
        <v>777</v>
      </c>
      <c r="E232" s="376">
        <v>1</v>
      </c>
      <c r="F232" s="373"/>
      <c r="G232" s="341"/>
      <c r="H232" s="341"/>
      <c r="I232" s="326"/>
    </row>
    <row r="233" spans="1:9" s="327" customFormat="1" ht="22.5">
      <c r="A233" s="338">
        <v>170</v>
      </c>
      <c r="B233" s="344" t="s">
        <v>802</v>
      </c>
      <c r="C233" s="345" t="s">
        <v>803</v>
      </c>
      <c r="D233" s="346" t="s">
        <v>777</v>
      </c>
      <c r="E233" s="376">
        <v>1</v>
      </c>
      <c r="F233" s="373"/>
      <c r="G233" s="341"/>
      <c r="H233" s="341"/>
      <c r="I233" s="326"/>
    </row>
    <row r="234" spans="1:9" s="327" customFormat="1" ht="45">
      <c r="A234" s="338">
        <v>171</v>
      </c>
      <c r="B234" s="344" t="s">
        <v>825</v>
      </c>
      <c r="C234" s="350" t="s">
        <v>826</v>
      </c>
      <c r="D234" s="346" t="s">
        <v>591</v>
      </c>
      <c r="E234" s="376">
        <v>1</v>
      </c>
      <c r="F234" s="373"/>
      <c r="G234" s="341"/>
      <c r="H234" s="341"/>
      <c r="I234" s="326"/>
    </row>
    <row r="235" spans="2:9" s="327" customFormat="1" ht="12.75">
      <c r="B235" s="347"/>
      <c r="C235" s="385" t="s">
        <v>596</v>
      </c>
      <c r="D235" s="386" t="str">
        <f>+C215</f>
        <v>         SISTEMA DE RIEGO</v>
      </c>
      <c r="E235" s="387"/>
      <c r="F235" s="387"/>
      <c r="G235" s="387"/>
      <c r="H235" s="388"/>
      <c r="I235" s="326"/>
    </row>
    <row r="236" spans="2:9" s="327" customFormat="1" ht="12.75">
      <c r="B236" s="347"/>
      <c r="C236" s="385" t="s">
        <v>596</v>
      </c>
      <c r="D236" s="386" t="str">
        <f>+C132</f>
        <v>      INSTALACIONES</v>
      </c>
      <c r="E236" s="387"/>
      <c r="F236" s="387"/>
      <c r="G236" s="387"/>
      <c r="H236" s="388"/>
      <c r="I236" s="326"/>
    </row>
    <row r="237" spans="2:9" s="327" customFormat="1" ht="12.75">
      <c r="B237" s="341"/>
      <c r="C237" s="341" t="s">
        <v>804</v>
      </c>
      <c r="D237" s="342"/>
      <c r="E237" s="370"/>
      <c r="F237" s="371"/>
      <c r="G237" s="341"/>
      <c r="H237" s="341"/>
      <c r="I237" s="326"/>
    </row>
    <row r="238" spans="1:9" s="327" customFormat="1" ht="33.75">
      <c r="A238" s="338">
        <v>172</v>
      </c>
      <c r="B238" s="344" t="s">
        <v>805</v>
      </c>
      <c r="C238" s="345" t="s">
        <v>806</v>
      </c>
      <c r="D238" s="346" t="s">
        <v>591</v>
      </c>
      <c r="E238" s="372">
        <v>8</v>
      </c>
      <c r="F238" s="373"/>
      <c r="G238" s="341"/>
      <c r="H238" s="341"/>
      <c r="I238" s="326"/>
    </row>
    <row r="239" spans="1:9" s="327" customFormat="1" ht="22.5">
      <c r="A239" s="338">
        <v>173</v>
      </c>
      <c r="B239" s="344" t="s">
        <v>807</v>
      </c>
      <c r="C239" s="345" t="s">
        <v>808</v>
      </c>
      <c r="D239" s="346" t="s">
        <v>591</v>
      </c>
      <c r="E239" s="372">
        <v>2</v>
      </c>
      <c r="F239" s="373"/>
      <c r="G239" s="341"/>
      <c r="H239" s="341"/>
      <c r="I239" s="326"/>
    </row>
    <row r="240" spans="1:9" s="327" customFormat="1" ht="23.25" customHeight="1">
      <c r="A240" s="338">
        <v>174</v>
      </c>
      <c r="B240" s="344" t="s">
        <v>809</v>
      </c>
      <c r="C240" s="345" t="s">
        <v>810</v>
      </c>
      <c r="D240" s="346" t="s">
        <v>591</v>
      </c>
      <c r="E240" s="372">
        <v>8</v>
      </c>
      <c r="F240" s="373"/>
      <c r="G240" s="341"/>
      <c r="H240" s="341"/>
      <c r="I240" s="326"/>
    </row>
    <row r="241" spans="2:9" s="327" customFormat="1" ht="12.75">
      <c r="B241" s="347"/>
      <c r="C241" s="385" t="s">
        <v>596</v>
      </c>
      <c r="D241" s="386" t="str">
        <f>+C237</f>
        <v>      MOBILIARIO URBANO</v>
      </c>
      <c r="E241" s="387"/>
      <c r="F241" s="387"/>
      <c r="G241" s="387"/>
      <c r="H241" s="388"/>
      <c r="I241" s="326"/>
    </row>
    <row r="242" spans="2:9" s="327" customFormat="1" ht="12.75">
      <c r="B242" s="341"/>
      <c r="C242" s="341" t="s">
        <v>811</v>
      </c>
      <c r="D242" s="342"/>
      <c r="E242" s="370"/>
      <c r="F242" s="371"/>
      <c r="G242" s="341"/>
      <c r="H242" s="341"/>
      <c r="I242" s="326"/>
    </row>
    <row r="243" spans="1:9" s="327" customFormat="1" ht="22.5">
      <c r="A243" s="338">
        <v>175</v>
      </c>
      <c r="B243" s="344" t="s">
        <v>812</v>
      </c>
      <c r="C243" s="345" t="s">
        <v>813</v>
      </c>
      <c r="D243" s="346" t="s">
        <v>581</v>
      </c>
      <c r="E243" s="372">
        <v>17912.15</v>
      </c>
      <c r="F243" s="373"/>
      <c r="G243" s="341"/>
      <c r="H243" s="341"/>
      <c r="I243" s="326"/>
    </row>
    <row r="244" spans="1:9" s="327" customFormat="1" ht="12.75">
      <c r="A244" s="338">
        <v>176</v>
      </c>
      <c r="B244" s="344" t="s">
        <v>814</v>
      </c>
      <c r="C244" s="345" t="s">
        <v>815</v>
      </c>
      <c r="D244" s="346" t="s">
        <v>581</v>
      </c>
      <c r="E244" s="372">
        <v>17912.15</v>
      </c>
      <c r="F244" s="373"/>
      <c r="G244" s="341"/>
      <c r="H244" s="341"/>
      <c r="I244" s="326"/>
    </row>
    <row r="245" spans="2:9" s="327" customFormat="1" ht="12.75">
      <c r="B245" s="347"/>
      <c r="C245" s="385" t="s">
        <v>596</v>
      </c>
      <c r="D245" s="386" t="str">
        <f>+C242</f>
        <v>      LIMPIEZA</v>
      </c>
      <c r="E245" s="387"/>
      <c r="F245" s="387"/>
      <c r="G245" s="387"/>
      <c r="H245" s="388"/>
      <c r="I245" s="326"/>
    </row>
    <row r="246" spans="2:9" s="327" customFormat="1" ht="12.75">
      <c r="B246" s="347"/>
      <c r="C246" s="385" t="s">
        <v>596</v>
      </c>
      <c r="D246" s="386" t="str">
        <f>+C9</f>
        <v>   VIALIDAD PRINCIPAL</v>
      </c>
      <c r="E246" s="387"/>
      <c r="F246" s="387"/>
      <c r="G246" s="387"/>
      <c r="H246" s="388"/>
      <c r="I246" s="326"/>
    </row>
    <row r="247" spans="2:9" s="327" customFormat="1" ht="12.75">
      <c r="B247" s="341"/>
      <c r="C247" s="341" t="s">
        <v>942</v>
      </c>
      <c r="D247" s="342"/>
      <c r="E247" s="370"/>
      <c r="F247" s="371"/>
      <c r="G247" s="341"/>
      <c r="H247" s="341"/>
      <c r="I247" s="326"/>
    </row>
    <row r="248" spans="1:9" s="327" customFormat="1" ht="33.75">
      <c r="A248" s="338">
        <v>177</v>
      </c>
      <c r="B248" s="344" t="s">
        <v>601</v>
      </c>
      <c r="C248" s="345" t="s">
        <v>848</v>
      </c>
      <c r="D248" s="346" t="s">
        <v>581</v>
      </c>
      <c r="E248" s="372">
        <v>2400</v>
      </c>
      <c r="F248" s="373"/>
      <c r="G248" s="341"/>
      <c r="H248" s="341"/>
      <c r="I248" s="326"/>
    </row>
    <row r="249" spans="1:9" s="327" customFormat="1" ht="22.5">
      <c r="A249" s="338">
        <v>178</v>
      </c>
      <c r="B249" s="344" t="s">
        <v>602</v>
      </c>
      <c r="C249" s="345" t="s">
        <v>603</v>
      </c>
      <c r="D249" s="346" t="s">
        <v>582</v>
      </c>
      <c r="E249" s="372">
        <f>2400*0.4</f>
        <v>960</v>
      </c>
      <c r="F249" s="373"/>
      <c r="G249" s="341"/>
      <c r="H249" s="341"/>
      <c r="I249" s="326"/>
    </row>
    <row r="250" spans="1:9" s="327" customFormat="1" ht="33.75">
      <c r="A250" s="338">
        <v>179</v>
      </c>
      <c r="B250" s="344" t="s">
        <v>605</v>
      </c>
      <c r="C250" s="345" t="s">
        <v>606</v>
      </c>
      <c r="D250" s="346" t="s">
        <v>581</v>
      </c>
      <c r="E250" s="372">
        <v>2400</v>
      </c>
      <c r="F250" s="373"/>
      <c r="G250" s="341"/>
      <c r="H250" s="341"/>
      <c r="I250" s="326"/>
    </row>
    <row r="251" spans="1:9" s="327" customFormat="1" ht="33.75">
      <c r="A251" s="338">
        <v>180</v>
      </c>
      <c r="B251" s="344" t="s">
        <v>607</v>
      </c>
      <c r="C251" s="345" t="s">
        <v>608</v>
      </c>
      <c r="D251" s="346" t="s">
        <v>582</v>
      </c>
      <c r="E251" s="372">
        <f>2400*0.4</f>
        <v>960</v>
      </c>
      <c r="F251" s="373"/>
      <c r="G251" s="341"/>
      <c r="H251" s="341"/>
      <c r="I251" s="326"/>
    </row>
    <row r="252" spans="1:9" s="327" customFormat="1" ht="45">
      <c r="A252" s="338">
        <v>181</v>
      </c>
      <c r="B252" s="344" t="s">
        <v>609</v>
      </c>
      <c r="C252" s="345" t="s">
        <v>610</v>
      </c>
      <c r="D252" s="346" t="s">
        <v>582</v>
      </c>
      <c r="E252" s="372">
        <f>2400*0.8</f>
        <v>1920</v>
      </c>
      <c r="F252" s="373"/>
      <c r="G252" s="341"/>
      <c r="H252" s="341"/>
      <c r="I252" s="326"/>
    </row>
    <row r="253" spans="1:9" s="327" customFormat="1" ht="67.5">
      <c r="A253" s="338">
        <v>182</v>
      </c>
      <c r="B253" s="344" t="s">
        <v>611</v>
      </c>
      <c r="C253" s="345" t="s">
        <v>612</v>
      </c>
      <c r="D253" s="346" t="s">
        <v>582</v>
      </c>
      <c r="E253" s="372">
        <f>2400*0.2</f>
        <v>480</v>
      </c>
      <c r="F253" s="373"/>
      <c r="G253" s="341"/>
      <c r="H253" s="341"/>
      <c r="I253" s="326"/>
    </row>
    <row r="254" spans="1:9" s="327" customFormat="1" ht="45">
      <c r="A254" s="338">
        <v>183</v>
      </c>
      <c r="B254" s="344" t="s">
        <v>613</v>
      </c>
      <c r="C254" s="345" t="s">
        <v>614</v>
      </c>
      <c r="D254" s="346" t="s">
        <v>581</v>
      </c>
      <c r="E254" s="372">
        <v>2400</v>
      </c>
      <c r="F254" s="373"/>
      <c r="G254" s="341"/>
      <c r="H254" s="341"/>
      <c r="I254" s="326"/>
    </row>
    <row r="255" spans="1:9" s="327" customFormat="1" ht="33.75">
      <c r="A255" s="338">
        <v>184</v>
      </c>
      <c r="B255" s="344" t="s">
        <v>615</v>
      </c>
      <c r="C255" s="345" t="s">
        <v>616</v>
      </c>
      <c r="D255" s="346" t="s">
        <v>581</v>
      </c>
      <c r="E255" s="372">
        <v>2400</v>
      </c>
      <c r="F255" s="373"/>
      <c r="G255" s="341"/>
      <c r="H255" s="341"/>
      <c r="I255" s="326"/>
    </row>
    <row r="256" spans="1:9" s="327" customFormat="1" ht="22.5">
      <c r="A256" s="338">
        <v>185</v>
      </c>
      <c r="B256" s="344">
        <v>391</v>
      </c>
      <c r="C256" s="345" t="s">
        <v>617</v>
      </c>
      <c r="D256" s="346" t="s">
        <v>582</v>
      </c>
      <c r="E256" s="372">
        <f>+E249</f>
        <v>960</v>
      </c>
      <c r="F256" s="373"/>
      <c r="G256" s="341"/>
      <c r="H256" s="341"/>
      <c r="I256" s="326"/>
    </row>
    <row r="257" spans="1:9" s="327" customFormat="1" ht="22.5">
      <c r="A257" s="338">
        <v>186</v>
      </c>
      <c r="B257" s="344">
        <v>392</v>
      </c>
      <c r="C257" s="345" t="s">
        <v>618</v>
      </c>
      <c r="D257" s="346" t="s">
        <v>619</v>
      </c>
      <c r="E257" s="372">
        <f>+E256*10</f>
        <v>9600</v>
      </c>
      <c r="F257" s="373"/>
      <c r="G257" s="341"/>
      <c r="H257" s="341"/>
      <c r="I257" s="326"/>
    </row>
    <row r="258" spans="2:9" s="327" customFormat="1" ht="13.5" customHeight="1">
      <c r="B258" s="347"/>
      <c r="C258" s="385" t="s">
        <v>596</v>
      </c>
      <c r="D258" s="386" t="str">
        <f>+C247</f>
        <v>   TERRACERIAS DE PLAZAS RECREATIVAS</v>
      </c>
      <c r="E258" s="387"/>
      <c r="F258" s="387"/>
      <c r="G258" s="387"/>
      <c r="H258" s="388"/>
      <c r="I258" s="326"/>
    </row>
    <row r="259" spans="2:9" s="327" customFormat="1" ht="12.75">
      <c r="B259" s="347"/>
      <c r="C259" s="385" t="s">
        <v>596</v>
      </c>
      <c r="D259" s="386">
        <f>+C8</f>
        <v>0</v>
      </c>
      <c r="E259" s="387"/>
      <c r="F259" s="387"/>
      <c r="G259" s="387"/>
      <c r="H259" s="388"/>
      <c r="I259" s="326"/>
    </row>
    <row r="260" spans="2:9" s="327" customFormat="1" ht="12.75">
      <c r="B260" s="344"/>
      <c r="C260" s="345"/>
      <c r="D260" s="346"/>
      <c r="E260" s="376"/>
      <c r="F260" s="382"/>
      <c r="G260" s="341"/>
      <c r="H260" s="341"/>
      <c r="I260" s="326"/>
    </row>
    <row r="261" spans="1:9" s="327" customFormat="1" ht="12.75">
      <c r="A261" s="295"/>
      <c r="B261" s="308">
        <v>2</v>
      </c>
      <c r="C261" s="341" t="s">
        <v>943</v>
      </c>
      <c r="D261" s="342"/>
      <c r="E261" s="370"/>
      <c r="F261" s="371"/>
      <c r="G261" s="341"/>
      <c r="H261" s="341"/>
      <c r="I261" s="326"/>
    </row>
    <row r="262" spans="1:9" s="327" customFormat="1" ht="12.75">
      <c r="A262" s="295"/>
      <c r="B262" s="341"/>
      <c r="C262" s="341" t="s">
        <v>832</v>
      </c>
      <c r="D262" s="342"/>
      <c r="E262" s="370"/>
      <c r="F262" s="371"/>
      <c r="G262" s="341"/>
      <c r="H262" s="341"/>
      <c r="I262" s="326"/>
    </row>
    <row r="263" spans="1:9" s="327" customFormat="1" ht="45">
      <c r="A263" s="338">
        <v>187</v>
      </c>
      <c r="B263" s="344" t="s">
        <v>598</v>
      </c>
      <c r="C263" s="345" t="s">
        <v>599</v>
      </c>
      <c r="D263" s="346" t="s">
        <v>600</v>
      </c>
      <c r="E263" s="376">
        <v>213.76</v>
      </c>
      <c r="F263" s="373"/>
      <c r="G263" s="341"/>
      <c r="H263" s="341"/>
      <c r="I263" s="326"/>
    </row>
    <row r="264" spans="1:9" s="327" customFormat="1" ht="33.75">
      <c r="A264" s="338">
        <v>188</v>
      </c>
      <c r="B264" s="344" t="s">
        <v>601</v>
      </c>
      <c r="C264" s="345" t="s">
        <v>848</v>
      </c>
      <c r="D264" s="346" t="s">
        <v>581</v>
      </c>
      <c r="E264" s="372">
        <v>10040.2</v>
      </c>
      <c r="F264" s="373"/>
      <c r="G264" s="341"/>
      <c r="H264" s="341"/>
      <c r="I264" s="326"/>
    </row>
    <row r="265" spans="1:9" s="327" customFormat="1" ht="22.5">
      <c r="A265" s="338">
        <v>189</v>
      </c>
      <c r="B265" s="344" t="s">
        <v>602</v>
      </c>
      <c r="C265" s="345" t="s">
        <v>603</v>
      </c>
      <c r="D265" s="346" t="s">
        <v>582</v>
      </c>
      <c r="E265" s="372">
        <v>4016.08</v>
      </c>
      <c r="F265" s="373"/>
      <c r="G265" s="341"/>
      <c r="H265" s="341"/>
      <c r="I265" s="326"/>
    </row>
    <row r="266" spans="1:9" s="327" customFormat="1" ht="33.75">
      <c r="A266" s="338">
        <v>190</v>
      </c>
      <c r="B266" s="344" t="s">
        <v>605</v>
      </c>
      <c r="C266" s="345" t="s">
        <v>606</v>
      </c>
      <c r="D266" s="346" t="s">
        <v>581</v>
      </c>
      <c r="E266" s="372">
        <v>10040.2</v>
      </c>
      <c r="F266" s="373"/>
      <c r="G266" s="341"/>
      <c r="H266" s="341"/>
      <c r="I266" s="326"/>
    </row>
    <row r="267" spans="1:9" s="327" customFormat="1" ht="33.75">
      <c r="A267" s="338">
        <v>191</v>
      </c>
      <c r="B267" s="344" t="s">
        <v>607</v>
      </c>
      <c r="C267" s="345" t="s">
        <v>608</v>
      </c>
      <c r="D267" s="346" t="s">
        <v>582</v>
      </c>
      <c r="E267" s="372">
        <f>1870.56+506.34+47.44</f>
        <v>2424.34</v>
      </c>
      <c r="F267" s="373"/>
      <c r="G267" s="341"/>
      <c r="H267" s="341"/>
      <c r="I267" s="326"/>
    </row>
    <row r="268" spans="1:9" s="327" customFormat="1" ht="45">
      <c r="A268" s="338">
        <v>192</v>
      </c>
      <c r="B268" s="344" t="s">
        <v>609</v>
      </c>
      <c r="C268" s="345" t="s">
        <v>610</v>
      </c>
      <c r="D268" s="346" t="s">
        <v>582</v>
      </c>
      <c r="E268" s="372">
        <f>6680.72+1012.67+106.74</f>
        <v>7800.13</v>
      </c>
      <c r="F268" s="373"/>
      <c r="G268" s="341"/>
      <c r="H268" s="341"/>
      <c r="I268" s="326"/>
    </row>
    <row r="269" spans="1:9" s="327" customFormat="1" ht="67.5">
      <c r="A269" s="338">
        <v>193</v>
      </c>
      <c r="B269" s="344" t="s">
        <v>611</v>
      </c>
      <c r="C269" s="345" t="s">
        <v>612</v>
      </c>
      <c r="D269" s="346" t="s">
        <v>582</v>
      </c>
      <c r="E269" s="372">
        <f>813.29+253.17</f>
        <v>1066.46</v>
      </c>
      <c r="F269" s="373"/>
      <c r="G269" s="341"/>
      <c r="H269" s="341"/>
      <c r="I269" s="326"/>
    </row>
    <row r="270" spans="1:9" s="327" customFormat="1" ht="45">
      <c r="A270" s="338">
        <v>194</v>
      </c>
      <c r="B270" s="344" t="s">
        <v>613</v>
      </c>
      <c r="C270" s="345" t="s">
        <v>614</v>
      </c>
      <c r="D270" s="346" t="s">
        <v>581</v>
      </c>
      <c r="E270" s="372">
        <f>4185.03+1265.84+118.6</f>
        <v>5569.47</v>
      </c>
      <c r="F270" s="373"/>
      <c r="G270" s="341"/>
      <c r="H270" s="341"/>
      <c r="I270" s="326"/>
    </row>
    <row r="271" spans="1:9" s="327" customFormat="1" ht="33.75">
      <c r="A271" s="338">
        <v>195</v>
      </c>
      <c r="B271" s="344" t="s">
        <v>615</v>
      </c>
      <c r="C271" s="345" t="s">
        <v>616</v>
      </c>
      <c r="D271" s="346" t="s">
        <v>581</v>
      </c>
      <c r="E271" s="372">
        <f>+E270</f>
        <v>5569.47</v>
      </c>
      <c r="F271" s="373"/>
      <c r="G271" s="341"/>
      <c r="H271" s="341"/>
      <c r="I271" s="326"/>
    </row>
    <row r="272" spans="1:9" s="327" customFormat="1" ht="35.25" customHeight="1">
      <c r="A272" s="338">
        <v>196</v>
      </c>
      <c r="B272" s="344" t="s">
        <v>587</v>
      </c>
      <c r="C272" s="345" t="s">
        <v>588</v>
      </c>
      <c r="D272" s="346" t="s">
        <v>582</v>
      </c>
      <c r="E272" s="376">
        <v>6.53</v>
      </c>
      <c r="F272" s="373"/>
      <c r="G272" s="341"/>
      <c r="H272" s="341"/>
      <c r="I272" s="326"/>
    </row>
    <row r="273" spans="1:9" s="327" customFormat="1" ht="22.5">
      <c r="A273" s="338">
        <v>197</v>
      </c>
      <c r="B273" s="344">
        <v>391</v>
      </c>
      <c r="C273" s="345" t="s">
        <v>617</v>
      </c>
      <c r="D273" s="346" t="s">
        <v>582</v>
      </c>
      <c r="E273" s="372">
        <v>5220.9</v>
      </c>
      <c r="F273" s="373"/>
      <c r="G273" s="341"/>
      <c r="H273" s="341"/>
      <c r="I273" s="326"/>
    </row>
    <row r="274" spans="1:9" s="327" customFormat="1" ht="22.5">
      <c r="A274" s="338">
        <v>198</v>
      </c>
      <c r="B274" s="344">
        <v>392</v>
      </c>
      <c r="C274" s="345" t="s">
        <v>618</v>
      </c>
      <c r="D274" s="346" t="s">
        <v>619</v>
      </c>
      <c r="E274" s="372">
        <f>+E273*10</f>
        <v>52209</v>
      </c>
      <c r="F274" s="373"/>
      <c r="G274" s="341"/>
      <c r="H274" s="341"/>
      <c r="I274" s="326"/>
    </row>
    <row r="275" spans="1:9" s="327" customFormat="1" ht="33.75">
      <c r="A275" s="338">
        <v>199</v>
      </c>
      <c r="B275" s="344" t="s">
        <v>589</v>
      </c>
      <c r="C275" s="345" t="s">
        <v>590</v>
      </c>
      <c r="D275" s="346" t="s">
        <v>591</v>
      </c>
      <c r="E275" s="376">
        <v>8</v>
      </c>
      <c r="F275" s="373"/>
      <c r="G275" s="341"/>
      <c r="H275" s="341"/>
      <c r="I275" s="326"/>
    </row>
    <row r="276" spans="1:9" s="327" customFormat="1" ht="33.75">
      <c r="A276" s="338">
        <v>200</v>
      </c>
      <c r="B276" s="344" t="s">
        <v>592</v>
      </c>
      <c r="C276" s="345" t="s">
        <v>593</v>
      </c>
      <c r="D276" s="346" t="s">
        <v>591</v>
      </c>
      <c r="E276" s="376">
        <v>8</v>
      </c>
      <c r="F276" s="373"/>
      <c r="G276" s="341"/>
      <c r="H276" s="341"/>
      <c r="I276" s="326"/>
    </row>
    <row r="277" spans="1:9" s="327" customFormat="1" ht="12.75">
      <c r="A277" s="338"/>
      <c r="B277" s="347"/>
      <c r="C277" s="385" t="s">
        <v>596</v>
      </c>
      <c r="D277" s="386" t="str">
        <f>+C262</f>
        <v>      TERRACERIAS PARA VIALIDADES EN MARCO DE ACCESO</v>
      </c>
      <c r="E277" s="387"/>
      <c r="F277" s="387"/>
      <c r="G277" s="387"/>
      <c r="H277" s="388"/>
      <c r="I277" s="326"/>
    </row>
    <row r="278" spans="1:9" s="327" customFormat="1" ht="12.75">
      <c r="A278" s="338"/>
      <c r="B278" s="341"/>
      <c r="C278" s="341" t="s">
        <v>944</v>
      </c>
      <c r="D278" s="342"/>
      <c r="E278" s="370"/>
      <c r="F278" s="371"/>
      <c r="G278" s="341"/>
      <c r="H278" s="341"/>
      <c r="I278" s="326"/>
    </row>
    <row r="279" spans="1:9" s="327" customFormat="1" ht="112.5">
      <c r="A279" s="338">
        <v>201</v>
      </c>
      <c r="B279" s="344" t="s">
        <v>621</v>
      </c>
      <c r="C279" s="345" t="s">
        <v>622</v>
      </c>
      <c r="D279" s="346" t="s">
        <v>581</v>
      </c>
      <c r="E279" s="372">
        <v>2763.43</v>
      </c>
      <c r="F279" s="373"/>
      <c r="G279" s="341"/>
      <c r="H279" s="341"/>
      <c r="I279" s="326"/>
    </row>
    <row r="280" spans="1:9" s="327" customFormat="1" ht="12.75">
      <c r="A280" s="338"/>
      <c r="B280" s="347"/>
      <c r="C280" s="385" t="s">
        <v>596</v>
      </c>
      <c r="D280" s="386" t="str">
        <f>+C278</f>
        <v>      VIALIDAD DE ACCESO DE 7.00 M DE ANCHO</v>
      </c>
      <c r="E280" s="387"/>
      <c r="F280" s="387"/>
      <c r="G280" s="387"/>
      <c r="H280" s="388"/>
      <c r="I280" s="326"/>
    </row>
    <row r="281" spans="1:9" s="327" customFormat="1" ht="12.75">
      <c r="A281" s="338"/>
      <c r="B281" s="341"/>
      <c r="C281" s="341" t="s">
        <v>648</v>
      </c>
      <c r="D281" s="342"/>
      <c r="E281" s="370"/>
      <c r="F281" s="371"/>
      <c r="G281" s="341"/>
      <c r="H281" s="341"/>
      <c r="I281" s="326"/>
    </row>
    <row r="282" spans="1:9" s="327" customFormat="1" ht="33.75">
      <c r="A282" s="320">
        <v>202</v>
      </c>
      <c r="B282" s="344" t="s">
        <v>649</v>
      </c>
      <c r="C282" s="345" t="s">
        <v>650</v>
      </c>
      <c r="D282" s="346" t="s">
        <v>581</v>
      </c>
      <c r="E282" s="372">
        <v>191</v>
      </c>
      <c r="F282" s="373"/>
      <c r="G282" s="341"/>
      <c r="H282" s="341"/>
      <c r="I282" s="326"/>
    </row>
    <row r="283" spans="1:9" s="327" customFormat="1" ht="33.75">
      <c r="A283" s="320">
        <v>203</v>
      </c>
      <c r="B283" s="344" t="s">
        <v>890</v>
      </c>
      <c r="C283" s="345" t="s">
        <v>973</v>
      </c>
      <c r="D283" s="346" t="s">
        <v>581</v>
      </c>
      <c r="E283" s="372">
        <v>191</v>
      </c>
      <c r="F283" s="373"/>
      <c r="G283" s="341"/>
      <c r="H283" s="341"/>
      <c r="I283" s="326"/>
    </row>
    <row r="284" spans="1:9" s="327" customFormat="1" ht="45">
      <c r="A284" s="320">
        <v>204</v>
      </c>
      <c r="B284" s="344" t="s">
        <v>891</v>
      </c>
      <c r="C284" s="345" t="s">
        <v>974</v>
      </c>
      <c r="D284" s="346" t="s">
        <v>600</v>
      </c>
      <c r="E284" s="372">
        <v>238.75</v>
      </c>
      <c r="F284" s="373"/>
      <c r="G284" s="341"/>
      <c r="H284" s="341"/>
      <c r="I284" s="326"/>
    </row>
    <row r="285" spans="1:9" s="327" customFormat="1" ht="45">
      <c r="A285" s="320">
        <v>205</v>
      </c>
      <c r="B285" s="344" t="s">
        <v>892</v>
      </c>
      <c r="C285" s="345" t="s">
        <v>651</v>
      </c>
      <c r="D285" s="346" t="s">
        <v>591</v>
      </c>
      <c r="E285" s="372">
        <v>3</v>
      </c>
      <c r="F285" s="373"/>
      <c r="G285" s="341"/>
      <c r="H285" s="341"/>
      <c r="I285" s="326"/>
    </row>
    <row r="286" spans="2:9" s="327" customFormat="1" ht="25.5" customHeight="1">
      <c r="B286" s="347"/>
      <c r="C286" s="385" t="s">
        <v>596</v>
      </c>
      <c r="D286" s="341" t="s">
        <v>648</v>
      </c>
      <c r="E286" s="389"/>
      <c r="F286" s="389"/>
      <c r="G286" s="389"/>
      <c r="H286" s="390"/>
      <c r="I286" s="326"/>
    </row>
    <row r="287" spans="2:9" s="327" customFormat="1" ht="12.75">
      <c r="B287" s="341"/>
      <c r="C287" s="341" t="s">
        <v>907</v>
      </c>
      <c r="D287" s="342"/>
      <c r="E287" s="370"/>
      <c r="F287" s="371"/>
      <c r="G287" s="341"/>
      <c r="H287" s="341"/>
      <c r="I287" s="326"/>
    </row>
    <row r="288" spans="1:9" s="327" customFormat="1" ht="45">
      <c r="A288" s="320">
        <v>206</v>
      </c>
      <c r="B288" s="344" t="s">
        <v>945</v>
      </c>
      <c r="C288" s="345" t="s">
        <v>675</v>
      </c>
      <c r="D288" s="346" t="s">
        <v>581</v>
      </c>
      <c r="E288" s="372">
        <v>1265.56</v>
      </c>
      <c r="F288" s="373"/>
      <c r="G288" s="341"/>
      <c r="H288" s="341"/>
      <c r="I288" s="326"/>
    </row>
    <row r="289" spans="1:9" s="327" customFormat="1" ht="45">
      <c r="A289" s="320">
        <v>207</v>
      </c>
      <c r="B289" s="344" t="s">
        <v>891</v>
      </c>
      <c r="C289" s="345" t="s">
        <v>974</v>
      </c>
      <c r="D289" s="346" t="s">
        <v>600</v>
      </c>
      <c r="E289" s="372">
        <v>407.63</v>
      </c>
      <c r="F289" s="373"/>
      <c r="G289" s="341"/>
      <c r="H289" s="341"/>
      <c r="I289" s="326"/>
    </row>
    <row r="290" spans="1:9" s="327" customFormat="1" ht="45">
      <c r="A290" s="320">
        <v>208</v>
      </c>
      <c r="B290" s="344" t="s">
        <v>892</v>
      </c>
      <c r="C290" s="345" t="s">
        <v>651</v>
      </c>
      <c r="D290" s="346" t="s">
        <v>591</v>
      </c>
      <c r="E290" s="372">
        <v>4</v>
      </c>
      <c r="F290" s="373"/>
      <c r="G290" s="341"/>
      <c r="H290" s="341"/>
      <c r="I290" s="326"/>
    </row>
    <row r="291" spans="2:9" s="327" customFormat="1" ht="12.75">
      <c r="B291" s="347"/>
      <c r="C291" s="385" t="s">
        <v>596</v>
      </c>
      <c r="D291" s="341" t="s">
        <v>907</v>
      </c>
      <c r="E291" s="389"/>
      <c r="F291" s="389"/>
      <c r="G291" s="389"/>
      <c r="H291" s="390"/>
      <c r="I291" s="326"/>
    </row>
    <row r="292" spans="2:9" s="327" customFormat="1" ht="12.75">
      <c r="B292" s="341"/>
      <c r="C292" s="341" t="s">
        <v>676</v>
      </c>
      <c r="D292" s="342"/>
      <c r="E292" s="370"/>
      <c r="F292" s="371"/>
      <c r="G292" s="341"/>
      <c r="H292" s="341"/>
      <c r="I292" s="326"/>
    </row>
    <row r="293" spans="2:9" s="327" customFormat="1" ht="12.75">
      <c r="B293" s="341"/>
      <c r="C293" s="341" t="s">
        <v>677</v>
      </c>
      <c r="D293" s="342"/>
      <c r="E293" s="370"/>
      <c r="F293" s="371"/>
      <c r="G293" s="341"/>
      <c r="H293" s="341"/>
      <c r="I293" s="326"/>
    </row>
    <row r="294" spans="1:9" s="327" customFormat="1" ht="56.25">
      <c r="A294" s="320">
        <v>209</v>
      </c>
      <c r="B294" s="344" t="s">
        <v>678</v>
      </c>
      <c r="C294" s="345" t="s">
        <v>679</v>
      </c>
      <c r="D294" s="346" t="s">
        <v>600</v>
      </c>
      <c r="E294" s="372">
        <v>298.85</v>
      </c>
      <c r="F294" s="373"/>
      <c r="G294" s="341"/>
      <c r="H294" s="341"/>
      <c r="I294" s="326"/>
    </row>
    <row r="295" spans="1:9" s="327" customFormat="1" ht="56.25">
      <c r="A295" s="320">
        <v>210</v>
      </c>
      <c r="B295" s="344" t="s">
        <v>680</v>
      </c>
      <c r="C295" s="345" t="s">
        <v>681</v>
      </c>
      <c r="D295" s="346" t="s">
        <v>600</v>
      </c>
      <c r="E295" s="372">
        <v>707.47</v>
      </c>
      <c r="F295" s="373"/>
      <c r="G295" s="341"/>
      <c r="H295" s="341"/>
      <c r="I295" s="326"/>
    </row>
    <row r="296" spans="1:9" s="327" customFormat="1" ht="25.5" customHeight="1">
      <c r="A296" s="320">
        <v>211</v>
      </c>
      <c r="B296" s="344" t="s">
        <v>682</v>
      </c>
      <c r="C296" s="345" t="s">
        <v>683</v>
      </c>
      <c r="D296" s="346" t="s">
        <v>591</v>
      </c>
      <c r="E296" s="372">
        <v>30</v>
      </c>
      <c r="F296" s="373"/>
      <c r="G296" s="341"/>
      <c r="H296" s="341"/>
      <c r="I296" s="326"/>
    </row>
    <row r="297" spans="1:9" s="327" customFormat="1" ht="45">
      <c r="A297" s="320">
        <v>212</v>
      </c>
      <c r="B297" s="344" t="s">
        <v>684</v>
      </c>
      <c r="C297" s="345" t="s">
        <v>685</v>
      </c>
      <c r="D297" s="346" t="s">
        <v>600</v>
      </c>
      <c r="E297" s="372">
        <v>134</v>
      </c>
      <c r="F297" s="373"/>
      <c r="G297" s="341"/>
      <c r="H297" s="341"/>
      <c r="I297" s="326"/>
    </row>
    <row r="298" spans="1:9" s="327" customFormat="1" ht="22.5">
      <c r="A298" s="320">
        <v>213</v>
      </c>
      <c r="B298" s="344" t="s">
        <v>686</v>
      </c>
      <c r="C298" s="345" t="s">
        <v>687</v>
      </c>
      <c r="D298" s="346" t="s">
        <v>600</v>
      </c>
      <c r="E298" s="372">
        <v>1282.8</v>
      </c>
      <c r="F298" s="373"/>
      <c r="G298" s="341"/>
      <c r="H298" s="341"/>
      <c r="I298" s="326"/>
    </row>
    <row r="299" spans="1:9" s="327" customFormat="1" ht="25.5" customHeight="1">
      <c r="A299" s="320">
        <v>214</v>
      </c>
      <c r="B299" s="344" t="s">
        <v>688</v>
      </c>
      <c r="C299" s="345" t="s">
        <v>689</v>
      </c>
      <c r="D299" s="346" t="s">
        <v>591</v>
      </c>
      <c r="E299" s="372">
        <v>141</v>
      </c>
      <c r="F299" s="373"/>
      <c r="G299" s="341"/>
      <c r="H299" s="341"/>
      <c r="I299" s="326"/>
    </row>
    <row r="300" spans="1:9" s="327" customFormat="1" ht="22.5">
      <c r="A300" s="320">
        <v>215</v>
      </c>
      <c r="B300" s="344" t="s">
        <v>690</v>
      </c>
      <c r="C300" s="345" t="s">
        <v>691</v>
      </c>
      <c r="D300" s="346" t="s">
        <v>591</v>
      </c>
      <c r="E300" s="372">
        <v>506</v>
      </c>
      <c r="F300" s="373"/>
      <c r="G300" s="341"/>
      <c r="H300" s="341"/>
      <c r="I300" s="326"/>
    </row>
    <row r="301" spans="1:9" s="327" customFormat="1" ht="22.5">
      <c r="A301" s="320">
        <v>216</v>
      </c>
      <c r="B301" s="344" t="s">
        <v>692</v>
      </c>
      <c r="C301" s="345" t="s">
        <v>693</v>
      </c>
      <c r="D301" s="346" t="s">
        <v>591</v>
      </c>
      <c r="E301" s="372">
        <v>325</v>
      </c>
      <c r="F301" s="373"/>
      <c r="G301" s="341"/>
      <c r="H301" s="341"/>
      <c r="I301" s="326"/>
    </row>
    <row r="302" spans="1:9" s="327" customFormat="1" ht="22.5">
      <c r="A302" s="320">
        <v>217</v>
      </c>
      <c r="B302" s="344" t="s">
        <v>694</v>
      </c>
      <c r="C302" s="345" t="s">
        <v>695</v>
      </c>
      <c r="D302" s="346" t="s">
        <v>600</v>
      </c>
      <c r="E302" s="372">
        <v>338.97</v>
      </c>
      <c r="F302" s="373"/>
      <c r="G302" s="341"/>
      <c r="H302" s="341"/>
      <c r="I302" s="326"/>
    </row>
    <row r="303" spans="1:9" s="327" customFormat="1" ht="12.75">
      <c r="A303" s="320">
        <v>218</v>
      </c>
      <c r="B303" s="347"/>
      <c r="C303" s="385" t="s">
        <v>596</v>
      </c>
      <c r="D303" s="386" t="str">
        <f>+C293</f>
        <v>         SEÑALETICA HORIZONTAL</v>
      </c>
      <c r="E303" s="387"/>
      <c r="F303" s="387"/>
      <c r="G303" s="387"/>
      <c r="H303" s="388"/>
      <c r="I303" s="326"/>
    </row>
    <row r="304" spans="1:9" s="327" customFormat="1" ht="12.75">
      <c r="A304" s="320">
        <v>219</v>
      </c>
      <c r="B304" s="341"/>
      <c r="C304" s="341" t="s">
        <v>833</v>
      </c>
      <c r="D304" s="342"/>
      <c r="E304" s="370"/>
      <c r="F304" s="371"/>
      <c r="G304" s="341"/>
      <c r="H304" s="341"/>
      <c r="I304" s="326"/>
    </row>
    <row r="305" spans="1:9" s="327" customFormat="1" ht="45">
      <c r="A305" s="320">
        <v>220</v>
      </c>
      <c r="B305" s="344" t="s">
        <v>697</v>
      </c>
      <c r="C305" s="345" t="s">
        <v>698</v>
      </c>
      <c r="D305" s="346" t="s">
        <v>591</v>
      </c>
      <c r="E305" s="376">
        <v>13</v>
      </c>
      <c r="F305" s="373"/>
      <c r="G305" s="341"/>
      <c r="H305" s="341"/>
      <c r="I305" s="326"/>
    </row>
    <row r="306" spans="1:9" s="327" customFormat="1" ht="33.75">
      <c r="A306" s="320">
        <v>221</v>
      </c>
      <c r="B306" s="344" t="s">
        <v>699</v>
      </c>
      <c r="C306" s="345" t="s">
        <v>700</v>
      </c>
      <c r="D306" s="346" t="s">
        <v>591</v>
      </c>
      <c r="E306" s="376">
        <v>20</v>
      </c>
      <c r="F306" s="373"/>
      <c r="G306" s="341"/>
      <c r="H306" s="341"/>
      <c r="I306" s="326"/>
    </row>
    <row r="307" spans="2:9" s="327" customFormat="1" ht="12.75">
      <c r="B307" s="347"/>
      <c r="C307" s="385" t="s">
        <v>596</v>
      </c>
      <c r="D307" s="386" t="str">
        <f>+C304</f>
        <v>         SEÑALETICA VERTICAL</v>
      </c>
      <c r="E307" s="387"/>
      <c r="F307" s="387"/>
      <c r="G307" s="387"/>
      <c r="H307" s="388"/>
      <c r="I307" s="326"/>
    </row>
    <row r="308" spans="2:9" s="327" customFormat="1" ht="12.75">
      <c r="B308" s="347"/>
      <c r="C308" s="385" t="s">
        <v>596</v>
      </c>
      <c r="D308" s="386" t="str">
        <f>+C292</f>
        <v>      SEÑALETICA HORIZONTAL Y VERTICAL</v>
      </c>
      <c r="E308" s="387"/>
      <c r="F308" s="387"/>
      <c r="G308" s="387"/>
      <c r="H308" s="388"/>
      <c r="I308" s="326"/>
    </row>
    <row r="309" spans="2:9" s="327" customFormat="1" ht="12.75">
      <c r="B309" s="341"/>
      <c r="C309" s="341" t="s">
        <v>670</v>
      </c>
      <c r="D309" s="342"/>
      <c r="E309" s="370"/>
      <c r="F309" s="371"/>
      <c r="G309" s="341"/>
      <c r="H309" s="341"/>
      <c r="I309" s="326"/>
    </row>
    <row r="310" spans="1:9" s="327" customFormat="1" ht="67.5">
      <c r="A310" s="320">
        <v>222</v>
      </c>
      <c r="B310" s="344" t="s">
        <v>671</v>
      </c>
      <c r="C310" s="345" t="s">
        <v>672</v>
      </c>
      <c r="D310" s="346" t="s">
        <v>600</v>
      </c>
      <c r="E310" s="372">
        <f>600.25+107.57</f>
        <v>707.8199999999999</v>
      </c>
      <c r="F310" s="373"/>
      <c r="G310" s="341"/>
      <c r="H310" s="341"/>
      <c r="I310" s="326"/>
    </row>
    <row r="311" spans="1:9" s="327" customFormat="1" ht="45">
      <c r="A311" s="320">
        <v>223</v>
      </c>
      <c r="B311" s="344" t="s">
        <v>946</v>
      </c>
      <c r="C311" s="345" t="s">
        <v>947</v>
      </c>
      <c r="D311" s="346" t="s">
        <v>581</v>
      </c>
      <c r="E311" s="372">
        <v>161.35</v>
      </c>
      <c r="F311" s="373"/>
      <c r="G311" s="341"/>
      <c r="H311" s="341"/>
      <c r="I311" s="326"/>
    </row>
    <row r="312" spans="1:9" s="327" customFormat="1" ht="45">
      <c r="A312" s="320">
        <v>224</v>
      </c>
      <c r="B312" s="344" t="s">
        <v>673</v>
      </c>
      <c r="C312" s="345" t="s">
        <v>674</v>
      </c>
      <c r="D312" s="346" t="s">
        <v>581</v>
      </c>
      <c r="E312" s="372">
        <f>572.18</f>
        <v>572.18</v>
      </c>
      <c r="F312" s="373"/>
      <c r="G312" s="341"/>
      <c r="H312" s="341"/>
      <c r="I312" s="326"/>
    </row>
    <row r="313" spans="2:9" s="327" customFormat="1" ht="12.75">
      <c r="B313" s="347"/>
      <c r="C313" s="385" t="s">
        <v>596</v>
      </c>
      <c r="D313" s="386" t="str">
        <f>+C309</f>
        <v>      BANQUETAS DE 2.00 M</v>
      </c>
      <c r="E313" s="387"/>
      <c r="F313" s="387"/>
      <c r="G313" s="387"/>
      <c r="H313" s="388"/>
      <c r="I313" s="326"/>
    </row>
    <row r="314" spans="2:9" s="327" customFormat="1" ht="12.75">
      <c r="B314" s="341"/>
      <c r="C314" s="341" t="s">
        <v>816</v>
      </c>
      <c r="D314" s="342"/>
      <c r="E314" s="370"/>
      <c r="F314" s="371"/>
      <c r="G314" s="341"/>
      <c r="H314" s="341"/>
      <c r="I314" s="326"/>
    </row>
    <row r="315" spans="2:9" s="327" customFormat="1" ht="12.75">
      <c r="B315" s="341"/>
      <c r="C315" s="341" t="s">
        <v>817</v>
      </c>
      <c r="D315" s="342"/>
      <c r="E315" s="370"/>
      <c r="F315" s="371"/>
      <c r="G315" s="341"/>
      <c r="H315" s="341"/>
      <c r="I315" s="326"/>
    </row>
    <row r="316" spans="1:9" s="327" customFormat="1" ht="45">
      <c r="A316" s="320">
        <v>225</v>
      </c>
      <c r="B316" s="344" t="s">
        <v>818</v>
      </c>
      <c r="C316" s="345" t="s">
        <v>819</v>
      </c>
      <c r="D316" s="346" t="s">
        <v>581</v>
      </c>
      <c r="E316" s="372">
        <v>210.98</v>
      </c>
      <c r="F316" s="373"/>
      <c r="G316" s="341"/>
      <c r="H316" s="341"/>
      <c r="I316" s="326"/>
    </row>
    <row r="317" spans="2:9" s="327" customFormat="1" ht="12.75">
      <c r="B317" s="347"/>
      <c r="C317" s="385" t="s">
        <v>596</v>
      </c>
      <c r="D317" s="386" t="str">
        <f>+C315</f>
        <v>      PISOS DE GRAVA</v>
      </c>
      <c r="E317" s="387"/>
      <c r="F317" s="387"/>
      <c r="G317" s="387"/>
      <c r="H317" s="388"/>
      <c r="I317" s="326"/>
    </row>
    <row r="318" spans="2:9" s="327" customFormat="1" ht="12.75">
      <c r="B318" s="341"/>
      <c r="C318" s="341" t="s">
        <v>820</v>
      </c>
      <c r="D318" s="342"/>
      <c r="E318" s="370"/>
      <c r="F318" s="371"/>
      <c r="G318" s="341"/>
      <c r="H318" s="341"/>
      <c r="I318" s="326"/>
    </row>
    <row r="319" spans="1:9" s="327" customFormat="1" ht="45">
      <c r="A319" s="320">
        <v>226</v>
      </c>
      <c r="B319" s="344" t="s">
        <v>821</v>
      </c>
      <c r="C319" s="345" t="s">
        <v>822</v>
      </c>
      <c r="D319" s="346" t="s">
        <v>591</v>
      </c>
      <c r="E319" s="376">
        <v>140</v>
      </c>
      <c r="F319" s="373"/>
      <c r="G319" s="341"/>
      <c r="H319" s="341"/>
      <c r="I319" s="326"/>
    </row>
    <row r="320" spans="2:9" s="327" customFormat="1" ht="12.75">
      <c r="B320" s="347"/>
      <c r="C320" s="385" t="s">
        <v>596</v>
      </c>
      <c r="D320" s="386" t="str">
        <f>+C318</f>
        <v>      AREA VERDE Y JARDINERIA JARDINERIA</v>
      </c>
      <c r="E320" s="387"/>
      <c r="F320" s="387"/>
      <c r="G320" s="387"/>
      <c r="H320" s="388"/>
      <c r="I320" s="326"/>
    </row>
    <row r="321" spans="2:9" s="327" customFormat="1" ht="12.75">
      <c r="B321" s="341"/>
      <c r="C321" s="341" t="s">
        <v>804</v>
      </c>
      <c r="D321" s="342"/>
      <c r="E321" s="370"/>
      <c r="F321" s="371"/>
      <c r="G321" s="341"/>
      <c r="H321" s="341"/>
      <c r="I321" s="326"/>
    </row>
    <row r="322" spans="1:9" s="327" customFormat="1" ht="33.75">
      <c r="A322" s="320">
        <v>227</v>
      </c>
      <c r="B322" s="344" t="s">
        <v>823</v>
      </c>
      <c r="C322" s="345" t="s">
        <v>948</v>
      </c>
      <c r="D322" s="346" t="s">
        <v>591</v>
      </c>
      <c r="E322" s="372">
        <v>85</v>
      </c>
      <c r="F322" s="373"/>
      <c r="G322" s="341"/>
      <c r="H322" s="341"/>
      <c r="I322" s="326"/>
    </row>
    <row r="323" spans="1:9" s="327" customFormat="1" ht="45">
      <c r="A323" s="320">
        <v>228</v>
      </c>
      <c r="B323" s="344" t="s">
        <v>824</v>
      </c>
      <c r="C323" s="345" t="s">
        <v>949</v>
      </c>
      <c r="D323" s="346" t="s">
        <v>591</v>
      </c>
      <c r="E323" s="372">
        <v>1</v>
      </c>
      <c r="F323" s="373"/>
      <c r="G323" s="341"/>
      <c r="H323" s="341"/>
      <c r="I323" s="326"/>
    </row>
    <row r="324" spans="2:9" s="327" customFormat="1" ht="12.75">
      <c r="B324" s="347"/>
      <c r="C324" s="385" t="s">
        <v>596</v>
      </c>
      <c r="D324" s="386" t="str">
        <f>+C321</f>
        <v>      MOBILIARIO URBANO</v>
      </c>
      <c r="E324" s="387"/>
      <c r="F324" s="387"/>
      <c r="G324" s="387"/>
      <c r="H324" s="388"/>
      <c r="I324" s="326"/>
    </row>
    <row r="325" spans="2:9" s="327" customFormat="1" ht="12.75">
      <c r="B325" s="347"/>
      <c r="C325" s="385" t="s">
        <v>596</v>
      </c>
      <c r="D325" s="386" t="str">
        <f>+C314</f>
        <v>   ESTACIONAMIENTO PARA BICICLETAS</v>
      </c>
      <c r="E325" s="387"/>
      <c r="F325" s="387"/>
      <c r="G325" s="387"/>
      <c r="H325" s="388"/>
      <c r="I325" s="326"/>
    </row>
    <row r="326" spans="1:9" s="327" customFormat="1" ht="12.75">
      <c r="A326" s="295"/>
      <c r="B326" s="341"/>
      <c r="C326" s="341" t="s">
        <v>950</v>
      </c>
      <c r="D326" s="342"/>
      <c r="E326" s="370"/>
      <c r="F326" s="371"/>
      <c r="G326" s="341"/>
      <c r="H326" s="341"/>
      <c r="I326" s="326"/>
    </row>
    <row r="327" spans="1:9" s="327" customFormat="1" ht="12.75">
      <c r="A327" s="295"/>
      <c r="B327" s="341"/>
      <c r="C327" s="341" t="s">
        <v>817</v>
      </c>
      <c r="D327" s="342"/>
      <c r="E327" s="370"/>
      <c r="F327" s="371"/>
      <c r="G327" s="341"/>
      <c r="H327" s="341"/>
      <c r="I327" s="326"/>
    </row>
    <row r="328" spans="1:9" s="327" customFormat="1" ht="45">
      <c r="A328" s="320">
        <v>229</v>
      </c>
      <c r="B328" s="344" t="s">
        <v>818</v>
      </c>
      <c r="C328" s="345" t="s">
        <v>819</v>
      </c>
      <c r="D328" s="346" t="s">
        <v>581</v>
      </c>
      <c r="E328" s="372">
        <v>118.6</v>
      </c>
      <c r="F328" s="373"/>
      <c r="G328" s="341"/>
      <c r="H328" s="341"/>
      <c r="I328" s="326"/>
    </row>
    <row r="329" spans="2:9" s="327" customFormat="1" ht="12.75">
      <c r="B329" s="347"/>
      <c r="C329" s="348" t="s">
        <v>596</v>
      </c>
      <c r="D329" s="391" t="str">
        <f>+C327</f>
        <v>      PISOS DE GRAVA</v>
      </c>
      <c r="E329" s="374"/>
      <c r="F329" s="375"/>
      <c r="G329" s="341"/>
      <c r="H329" s="341"/>
      <c r="I329" s="326"/>
    </row>
    <row r="330" spans="2:9" s="327" customFormat="1" ht="12.75">
      <c r="B330" s="341"/>
      <c r="C330" s="341" t="s">
        <v>820</v>
      </c>
      <c r="D330" s="342"/>
      <c r="E330" s="370"/>
      <c r="F330" s="371"/>
      <c r="G330" s="341"/>
      <c r="H330" s="341"/>
      <c r="I330" s="326"/>
    </row>
    <row r="331" spans="1:9" s="327" customFormat="1" ht="45">
      <c r="A331" s="320">
        <v>230</v>
      </c>
      <c r="B331" s="344" t="s">
        <v>821</v>
      </c>
      <c r="C331" s="345" t="s">
        <v>822</v>
      </c>
      <c r="D331" s="346" t="s">
        <v>591</v>
      </c>
      <c r="E331" s="376">
        <v>290</v>
      </c>
      <c r="F331" s="373"/>
      <c r="G331" s="341"/>
      <c r="H331" s="341"/>
      <c r="I331" s="326"/>
    </row>
    <row r="332" spans="2:9" s="327" customFormat="1" ht="12.75" customHeight="1">
      <c r="B332" s="347"/>
      <c r="C332" s="385" t="s">
        <v>596</v>
      </c>
      <c r="D332" s="386" t="str">
        <f>+C330</f>
        <v>      AREA VERDE Y JARDINERIA JARDINERIA</v>
      </c>
      <c r="E332" s="387"/>
      <c r="F332" s="387"/>
      <c r="G332" s="387"/>
      <c r="H332" s="388"/>
      <c r="I332" s="326"/>
    </row>
    <row r="333" spans="2:9" s="327" customFormat="1" ht="12.75">
      <c r="B333" s="347"/>
      <c r="C333" s="385" t="s">
        <v>596</v>
      </c>
      <c r="D333" s="386" t="str">
        <f>+C326</f>
        <v>   ESTACIONAMIENTO PARA MOTOS</v>
      </c>
      <c r="E333" s="387"/>
      <c r="F333" s="387"/>
      <c r="G333" s="387"/>
      <c r="H333" s="388"/>
      <c r="I333" s="326"/>
    </row>
    <row r="334" spans="1:9" s="327" customFormat="1" ht="12.75">
      <c r="A334" s="320"/>
      <c r="B334" s="341"/>
      <c r="C334" s="341" t="s">
        <v>834</v>
      </c>
      <c r="D334" s="342"/>
      <c r="E334" s="370"/>
      <c r="F334" s="371"/>
      <c r="G334" s="341"/>
      <c r="H334" s="341"/>
      <c r="I334" s="326"/>
    </row>
    <row r="335" spans="1:9" s="327" customFormat="1" ht="33.75">
      <c r="A335" s="320">
        <v>231</v>
      </c>
      <c r="B335" s="344" t="s">
        <v>653</v>
      </c>
      <c r="C335" s="345" t="s">
        <v>654</v>
      </c>
      <c r="D335" s="346" t="s">
        <v>582</v>
      </c>
      <c r="E335" s="372">
        <v>512.71</v>
      </c>
      <c r="F335" s="373"/>
      <c r="G335" s="341"/>
      <c r="H335" s="341"/>
      <c r="I335" s="326"/>
    </row>
    <row r="336" spans="1:9" s="327" customFormat="1" ht="22.5">
      <c r="A336" s="320">
        <v>232</v>
      </c>
      <c r="B336" s="344" t="s">
        <v>659</v>
      </c>
      <c r="C336" s="345" t="s">
        <v>660</v>
      </c>
      <c r="D336" s="346" t="s">
        <v>661</v>
      </c>
      <c r="E336" s="372">
        <v>1281.78</v>
      </c>
      <c r="F336" s="373"/>
      <c r="G336" s="341"/>
      <c r="H336" s="341"/>
      <c r="I336" s="326"/>
    </row>
    <row r="337" spans="1:9" s="327" customFormat="1" ht="25.5" customHeight="1">
      <c r="A337" s="320">
        <v>233</v>
      </c>
      <c r="B337" s="344" t="s">
        <v>905</v>
      </c>
      <c r="C337" s="345" t="s">
        <v>906</v>
      </c>
      <c r="D337" s="346" t="s">
        <v>581</v>
      </c>
      <c r="E337" s="372">
        <v>1849.72</v>
      </c>
      <c r="F337" s="373"/>
      <c r="G337" s="341"/>
      <c r="H337" s="341"/>
      <c r="I337" s="326"/>
    </row>
    <row r="338" spans="1:9" s="327" customFormat="1" ht="45">
      <c r="A338" s="320">
        <v>234</v>
      </c>
      <c r="B338" s="344" t="s">
        <v>664</v>
      </c>
      <c r="C338" s="345" t="s">
        <v>665</v>
      </c>
      <c r="D338" s="346" t="s">
        <v>591</v>
      </c>
      <c r="E338" s="372">
        <v>18</v>
      </c>
      <c r="F338" s="373"/>
      <c r="G338" s="341"/>
      <c r="H338" s="341"/>
      <c r="I338" s="326"/>
    </row>
    <row r="339" spans="1:9" s="327" customFormat="1" ht="45">
      <c r="A339" s="320">
        <v>235</v>
      </c>
      <c r="B339" s="344" t="s">
        <v>666</v>
      </c>
      <c r="C339" s="345" t="s">
        <v>667</v>
      </c>
      <c r="D339" s="346" t="s">
        <v>591</v>
      </c>
      <c r="E339" s="372">
        <f>46+21</f>
        <v>67</v>
      </c>
      <c r="F339" s="373"/>
      <c r="G339" s="341"/>
      <c r="H339" s="341"/>
      <c r="I339" s="326"/>
    </row>
    <row r="340" spans="1:9" s="327" customFormat="1" ht="45">
      <c r="A340" s="320">
        <v>236</v>
      </c>
      <c r="B340" s="344" t="s">
        <v>821</v>
      </c>
      <c r="C340" s="345" t="s">
        <v>835</v>
      </c>
      <c r="D340" s="346" t="s">
        <v>591</v>
      </c>
      <c r="E340" s="372">
        <f>128+40</f>
        <v>168</v>
      </c>
      <c r="F340" s="373"/>
      <c r="G340" s="341"/>
      <c r="H340" s="341"/>
      <c r="I340" s="326"/>
    </row>
    <row r="341" spans="1:9" s="327" customFormat="1" ht="45">
      <c r="A341" s="320">
        <v>237</v>
      </c>
      <c r="B341" s="344" t="s">
        <v>836</v>
      </c>
      <c r="C341" s="345" t="s">
        <v>837</v>
      </c>
      <c r="D341" s="346" t="s">
        <v>591</v>
      </c>
      <c r="E341" s="372">
        <f>173+40</f>
        <v>213</v>
      </c>
      <c r="F341" s="373"/>
      <c r="G341" s="341"/>
      <c r="H341" s="341"/>
      <c r="I341" s="326"/>
    </row>
    <row r="342" spans="1:9" s="327" customFormat="1" ht="45">
      <c r="A342" s="320">
        <v>238</v>
      </c>
      <c r="B342" s="344" t="s">
        <v>838</v>
      </c>
      <c r="C342" s="345" t="s">
        <v>839</v>
      </c>
      <c r="D342" s="346" t="s">
        <v>591</v>
      </c>
      <c r="E342" s="372">
        <f>14+13</f>
        <v>27</v>
      </c>
      <c r="F342" s="373"/>
      <c r="G342" s="341"/>
      <c r="H342" s="341"/>
      <c r="I342" s="326"/>
    </row>
    <row r="343" spans="1:9" s="327" customFormat="1" ht="45">
      <c r="A343" s="320">
        <v>239</v>
      </c>
      <c r="B343" s="344" t="s">
        <v>840</v>
      </c>
      <c r="C343" s="345" t="s">
        <v>841</v>
      </c>
      <c r="D343" s="346" t="s">
        <v>591</v>
      </c>
      <c r="E343" s="372">
        <f>301+40</f>
        <v>341</v>
      </c>
      <c r="F343" s="373"/>
      <c r="G343" s="341"/>
      <c r="H343" s="341"/>
      <c r="I343" s="326"/>
    </row>
    <row r="344" spans="1:9" s="327" customFormat="1" ht="45">
      <c r="A344" s="320">
        <v>240</v>
      </c>
      <c r="B344" s="344" t="s">
        <v>662</v>
      </c>
      <c r="C344" s="345" t="s">
        <v>663</v>
      </c>
      <c r="D344" s="346" t="s">
        <v>591</v>
      </c>
      <c r="E344" s="372">
        <v>13</v>
      </c>
      <c r="F344" s="373"/>
      <c r="G344" s="341"/>
      <c r="H344" s="341"/>
      <c r="I344" s="326"/>
    </row>
    <row r="345" spans="1:9" s="327" customFormat="1" ht="45">
      <c r="A345" s="320">
        <v>241</v>
      </c>
      <c r="B345" s="344" t="s">
        <v>842</v>
      </c>
      <c r="C345" s="345" t="s">
        <v>843</v>
      </c>
      <c r="D345" s="346" t="s">
        <v>591</v>
      </c>
      <c r="E345" s="372">
        <f>35+28</f>
        <v>63</v>
      </c>
      <c r="F345" s="373"/>
      <c r="G345" s="341"/>
      <c r="H345" s="341"/>
      <c r="I345" s="326"/>
    </row>
    <row r="346" spans="1:9" s="327" customFormat="1" ht="45">
      <c r="A346" s="320">
        <v>242</v>
      </c>
      <c r="B346" s="344" t="s">
        <v>844</v>
      </c>
      <c r="C346" s="345" t="s">
        <v>845</v>
      </c>
      <c r="D346" s="346" t="s">
        <v>591</v>
      </c>
      <c r="E346" s="372">
        <f>654</f>
        <v>654</v>
      </c>
      <c r="F346" s="373"/>
      <c r="G346" s="341"/>
      <c r="H346" s="341"/>
      <c r="I346" s="326"/>
    </row>
    <row r="347" spans="1:9" s="327" customFormat="1" ht="45">
      <c r="A347" s="320">
        <v>243</v>
      </c>
      <c r="B347" s="344" t="s">
        <v>668</v>
      </c>
      <c r="C347" s="345" t="s">
        <v>669</v>
      </c>
      <c r="D347" s="346" t="s">
        <v>591</v>
      </c>
      <c r="E347" s="372">
        <v>12</v>
      </c>
      <c r="F347" s="373"/>
      <c r="G347" s="341"/>
      <c r="H347" s="341"/>
      <c r="I347" s="326"/>
    </row>
    <row r="348" spans="2:9" s="327" customFormat="1" ht="12.75">
      <c r="B348" s="347"/>
      <c r="C348" s="385" t="s">
        <v>596</v>
      </c>
      <c r="D348" s="386" t="str">
        <f>+C334</f>
        <v>      AREA VERDE  Y JARDINERIA</v>
      </c>
      <c r="E348" s="387"/>
      <c r="F348" s="387"/>
      <c r="G348" s="387"/>
      <c r="H348" s="388"/>
      <c r="I348" s="326"/>
    </row>
    <row r="349" spans="2:9" s="327" customFormat="1" ht="12.75">
      <c r="B349" s="341"/>
      <c r="C349" s="341" t="s">
        <v>951</v>
      </c>
      <c r="D349" s="342"/>
      <c r="E349" s="370"/>
      <c r="F349" s="371"/>
      <c r="G349" s="341"/>
      <c r="H349" s="341"/>
      <c r="I349" s="326"/>
    </row>
    <row r="350" spans="2:9" s="327" customFormat="1" ht="12.75">
      <c r="B350" s="341"/>
      <c r="C350" s="341" t="s">
        <v>952</v>
      </c>
      <c r="D350" s="342"/>
      <c r="E350" s="370"/>
      <c r="F350" s="371"/>
      <c r="G350" s="341"/>
      <c r="H350" s="341"/>
      <c r="I350" s="326"/>
    </row>
    <row r="351" spans="1:9" s="327" customFormat="1" ht="22.5">
      <c r="A351" s="320">
        <v>244</v>
      </c>
      <c r="B351" s="344" t="s">
        <v>953</v>
      </c>
      <c r="C351" s="345" t="s">
        <v>827</v>
      </c>
      <c r="D351" s="346" t="s">
        <v>591</v>
      </c>
      <c r="E351" s="376">
        <v>6</v>
      </c>
      <c r="F351" s="373"/>
      <c r="G351" s="341"/>
      <c r="H351" s="341"/>
      <c r="I351" s="326"/>
    </row>
    <row r="352" spans="1:9" s="327" customFormat="1" ht="12.75">
      <c r="A352" s="320">
        <v>245</v>
      </c>
      <c r="B352" s="344" t="s">
        <v>954</v>
      </c>
      <c r="C352" s="352" t="s">
        <v>967</v>
      </c>
      <c r="D352" s="346" t="s">
        <v>828</v>
      </c>
      <c r="E352" s="376">
        <v>30</v>
      </c>
      <c r="F352" s="373"/>
      <c r="G352" s="341"/>
      <c r="H352" s="341"/>
      <c r="I352" s="326"/>
    </row>
    <row r="353" spans="1:9" s="327" customFormat="1" ht="12.75">
      <c r="A353" s="320">
        <v>246</v>
      </c>
      <c r="B353" s="344" t="s">
        <v>955</v>
      </c>
      <c r="C353" s="352" t="s">
        <v>968</v>
      </c>
      <c r="D353" s="346" t="s">
        <v>828</v>
      </c>
      <c r="E353" s="376">
        <v>1</v>
      </c>
      <c r="F353" s="373"/>
      <c r="G353" s="341"/>
      <c r="H353" s="341"/>
      <c r="I353" s="326"/>
    </row>
    <row r="354" spans="1:9" s="327" customFormat="1" ht="12.75">
      <c r="A354" s="320">
        <v>247</v>
      </c>
      <c r="B354" s="344" t="s">
        <v>956</v>
      </c>
      <c r="C354" s="352" t="s">
        <v>965</v>
      </c>
      <c r="D354" s="346" t="s">
        <v>265</v>
      </c>
      <c r="E354" s="376">
        <v>1501</v>
      </c>
      <c r="F354" s="373"/>
      <c r="G354" s="341"/>
      <c r="H354" s="341"/>
      <c r="I354" s="326"/>
    </row>
    <row r="355" spans="1:9" s="327" customFormat="1" ht="12.75">
      <c r="A355" s="320">
        <v>248</v>
      </c>
      <c r="B355" s="344" t="s">
        <v>957</v>
      </c>
      <c r="C355" s="352" t="s">
        <v>969</v>
      </c>
      <c r="D355" s="346" t="s">
        <v>265</v>
      </c>
      <c r="E355" s="376">
        <v>15</v>
      </c>
      <c r="F355" s="373"/>
      <c r="G355" s="341"/>
      <c r="H355" s="341"/>
      <c r="I355" s="326"/>
    </row>
    <row r="356" spans="1:9" s="327" customFormat="1" ht="12.75">
      <c r="A356" s="320">
        <v>249</v>
      </c>
      <c r="B356" s="344" t="s">
        <v>958</v>
      </c>
      <c r="C356" s="352" t="s">
        <v>970</v>
      </c>
      <c r="D356" s="346" t="s">
        <v>265</v>
      </c>
      <c r="E356" s="376">
        <v>205</v>
      </c>
      <c r="F356" s="373"/>
      <c r="G356" s="341"/>
      <c r="H356" s="341"/>
      <c r="I356" s="326"/>
    </row>
    <row r="357" spans="1:9" s="327" customFormat="1" ht="33.75">
      <c r="A357" s="320">
        <v>250</v>
      </c>
      <c r="B357" s="344" t="s">
        <v>959</v>
      </c>
      <c r="C357" s="345" t="s">
        <v>960</v>
      </c>
      <c r="D357" s="346" t="s">
        <v>829</v>
      </c>
      <c r="E357" s="376">
        <v>1</v>
      </c>
      <c r="F357" s="373"/>
      <c r="G357" s="341"/>
      <c r="H357" s="341"/>
      <c r="I357" s="326"/>
    </row>
    <row r="358" spans="1:9" s="327" customFormat="1" ht="12.75">
      <c r="A358" s="320">
        <v>251</v>
      </c>
      <c r="B358" s="344" t="s">
        <v>961</v>
      </c>
      <c r="C358" s="352" t="s">
        <v>967</v>
      </c>
      <c r="D358" s="346" t="s">
        <v>828</v>
      </c>
      <c r="E358" s="376">
        <v>10</v>
      </c>
      <c r="F358" s="373"/>
      <c r="G358" s="341"/>
      <c r="H358" s="341"/>
      <c r="I358" s="326"/>
    </row>
    <row r="359" spans="1:9" s="327" customFormat="1" ht="12.75">
      <c r="A359" s="320">
        <v>252</v>
      </c>
      <c r="B359" s="344" t="s">
        <v>956</v>
      </c>
      <c r="C359" s="352" t="s">
        <v>965</v>
      </c>
      <c r="D359" s="346" t="s">
        <v>265</v>
      </c>
      <c r="E359" s="376">
        <v>321</v>
      </c>
      <c r="F359" s="373"/>
      <c r="G359" s="341"/>
      <c r="H359" s="341"/>
      <c r="I359" s="326"/>
    </row>
    <row r="360" spans="2:9" s="327" customFormat="1" ht="12.75">
      <c r="B360" s="347"/>
      <c r="C360" s="385" t="s">
        <v>596</v>
      </c>
      <c r="D360" s="386" t="str">
        <f>+C350</f>
        <v>         CANALIZACION DE LA BERMA DE LINEA DE FIBRA</v>
      </c>
      <c r="E360" s="387"/>
      <c r="F360" s="387"/>
      <c r="G360" s="387"/>
      <c r="H360" s="388"/>
      <c r="I360" s="326"/>
    </row>
    <row r="361" spans="2:9" s="327" customFormat="1" ht="12.75">
      <c r="B361" s="341"/>
      <c r="C361" s="341" t="s">
        <v>962</v>
      </c>
      <c r="D361" s="342"/>
      <c r="E361" s="370"/>
      <c r="F361" s="371"/>
      <c r="G361" s="341"/>
      <c r="H361" s="341"/>
      <c r="I361" s="326"/>
    </row>
    <row r="362" spans="1:9" s="327" customFormat="1" ht="12.75">
      <c r="A362" s="320">
        <v>253</v>
      </c>
      <c r="B362" s="344" t="s">
        <v>956</v>
      </c>
      <c r="C362" s="352" t="s">
        <v>965</v>
      </c>
      <c r="D362" s="346" t="s">
        <v>265</v>
      </c>
      <c r="E362" s="376">
        <v>563</v>
      </c>
      <c r="F362" s="373"/>
      <c r="G362" s="341"/>
      <c r="H362" s="341"/>
      <c r="I362" s="326"/>
    </row>
    <row r="363" spans="2:9" s="327" customFormat="1" ht="12.75">
      <c r="B363" s="347"/>
      <c r="C363" s="385" t="s">
        <v>596</v>
      </c>
      <c r="D363" s="386" t="str">
        <f>+C361</f>
        <v>        RESPALDO DE  CANALIZACION DE FIBRA</v>
      </c>
      <c r="E363" s="387"/>
      <c r="F363" s="387"/>
      <c r="G363" s="387"/>
      <c r="H363" s="388"/>
      <c r="I363" s="326"/>
    </row>
    <row r="364" spans="2:9" s="327" customFormat="1" ht="12.75">
      <c r="B364" s="347"/>
      <c r="C364" s="385" t="s">
        <v>596</v>
      </c>
      <c r="D364" s="386" t="str">
        <f>+C349</f>
        <v>CANALIZACIONES PARA VOZ DATOS</v>
      </c>
      <c r="E364" s="387"/>
      <c r="F364" s="387"/>
      <c r="G364" s="387"/>
      <c r="H364" s="388"/>
      <c r="I364" s="326"/>
    </row>
    <row r="365" spans="1:9" s="327" customFormat="1" ht="12.75">
      <c r="A365" s="295"/>
      <c r="B365" s="341"/>
      <c r="C365" s="341" t="s">
        <v>811</v>
      </c>
      <c r="D365" s="342"/>
      <c r="E365" s="370"/>
      <c r="F365" s="371"/>
      <c r="G365" s="341"/>
      <c r="H365" s="341"/>
      <c r="I365" s="326"/>
    </row>
    <row r="366" spans="1:9" s="327" customFormat="1" ht="22.5">
      <c r="A366" s="320">
        <v>254</v>
      </c>
      <c r="B366" s="344" t="s">
        <v>812</v>
      </c>
      <c r="C366" s="345" t="s">
        <v>813</v>
      </c>
      <c r="D366" s="346" t="s">
        <v>581</v>
      </c>
      <c r="E366" s="376">
        <v>7362.11</v>
      </c>
      <c r="F366" s="373"/>
      <c r="G366" s="341"/>
      <c r="H366" s="341"/>
      <c r="I366" s="326"/>
    </row>
    <row r="367" spans="2:9" s="327" customFormat="1" ht="12.75">
      <c r="B367" s="347"/>
      <c r="C367" s="385" t="s">
        <v>596</v>
      </c>
      <c r="D367" s="386" t="str">
        <f>+C365</f>
        <v>      LIMPIEZA</v>
      </c>
      <c r="E367" s="387"/>
      <c r="F367" s="387"/>
      <c r="G367" s="387"/>
      <c r="H367" s="388"/>
      <c r="I367" s="326"/>
    </row>
    <row r="368" spans="2:9" s="327" customFormat="1" ht="12.75">
      <c r="B368" s="347"/>
      <c r="C368" s="385" t="s">
        <v>596</v>
      </c>
      <c r="D368" s="386" t="str">
        <f>+C261</f>
        <v>VIALIDAD DE ACCESO PRINCIPAL</v>
      </c>
      <c r="E368" s="387"/>
      <c r="F368" s="387"/>
      <c r="G368" s="387"/>
      <c r="H368" s="388"/>
      <c r="I368" s="326"/>
    </row>
    <row r="369" spans="2:9" s="327" customFormat="1" ht="12.75">
      <c r="B369" s="347"/>
      <c r="C369" s="348"/>
      <c r="D369" s="349"/>
      <c r="E369" s="374"/>
      <c r="F369" s="383"/>
      <c r="G369" s="341"/>
      <c r="H369" s="341"/>
      <c r="I369" s="326"/>
    </row>
    <row r="370" spans="2:9" s="327" customFormat="1" ht="12.75">
      <c r="B370" s="308">
        <v>3</v>
      </c>
      <c r="C370" s="341" t="s">
        <v>846</v>
      </c>
      <c r="D370" s="342"/>
      <c r="E370" s="370"/>
      <c r="F370" s="371"/>
      <c r="G370" s="341"/>
      <c r="H370" s="341"/>
      <c r="I370" s="326"/>
    </row>
    <row r="371" spans="2:9" s="327" customFormat="1" ht="12.75">
      <c r="B371" s="341"/>
      <c r="C371" s="341" t="s">
        <v>847</v>
      </c>
      <c r="D371" s="342"/>
      <c r="E371" s="370"/>
      <c r="F371" s="371"/>
      <c r="G371" s="341"/>
      <c r="H371" s="341"/>
      <c r="I371" s="326"/>
    </row>
    <row r="372" spans="1:9" s="327" customFormat="1" ht="33.75">
      <c r="A372" s="320">
        <v>255</v>
      </c>
      <c r="B372" s="344" t="s">
        <v>601</v>
      </c>
      <c r="C372" s="345" t="s">
        <v>848</v>
      </c>
      <c r="D372" s="346" t="s">
        <v>581</v>
      </c>
      <c r="E372" s="376">
        <v>686</v>
      </c>
      <c r="F372" s="373"/>
      <c r="G372" s="341"/>
      <c r="H372" s="341"/>
      <c r="I372" s="326"/>
    </row>
    <row r="373" spans="1:9" s="327" customFormat="1" ht="22.5">
      <c r="A373" s="320">
        <v>256</v>
      </c>
      <c r="B373" s="344" t="s">
        <v>602</v>
      </c>
      <c r="C373" s="345" t="s">
        <v>849</v>
      </c>
      <c r="D373" s="346" t="s">
        <v>582</v>
      </c>
      <c r="E373" s="376">
        <v>205.8</v>
      </c>
      <c r="F373" s="373"/>
      <c r="G373" s="341"/>
      <c r="H373" s="341"/>
      <c r="I373" s="326"/>
    </row>
    <row r="374" spans="1:9" s="327" customFormat="1" ht="22.5">
      <c r="A374" s="320">
        <v>257</v>
      </c>
      <c r="B374" s="344" t="s">
        <v>893</v>
      </c>
      <c r="C374" s="345" t="s">
        <v>604</v>
      </c>
      <c r="D374" s="346" t="s">
        <v>582</v>
      </c>
      <c r="E374" s="376">
        <f>377.3+274.4</f>
        <v>651.7</v>
      </c>
      <c r="F374" s="373"/>
      <c r="G374" s="341"/>
      <c r="H374" s="341"/>
      <c r="I374" s="326"/>
    </row>
    <row r="375" spans="1:9" s="327" customFormat="1" ht="45">
      <c r="A375" s="320">
        <v>258</v>
      </c>
      <c r="B375" s="344" t="s">
        <v>609</v>
      </c>
      <c r="C375" s="345" t="s">
        <v>610</v>
      </c>
      <c r="D375" s="346" t="s">
        <v>582</v>
      </c>
      <c r="E375" s="372">
        <v>274.4</v>
      </c>
      <c r="F375" s="373"/>
      <c r="G375" s="341"/>
      <c r="H375" s="341"/>
      <c r="I375" s="326"/>
    </row>
    <row r="376" spans="1:9" s="327" customFormat="1" ht="33.75">
      <c r="A376" s="320">
        <v>259</v>
      </c>
      <c r="B376" s="344" t="s">
        <v>605</v>
      </c>
      <c r="C376" s="345" t="s">
        <v>850</v>
      </c>
      <c r="D376" s="346" t="s">
        <v>581</v>
      </c>
      <c r="E376" s="376">
        <v>686</v>
      </c>
      <c r="F376" s="373"/>
      <c r="G376" s="341"/>
      <c r="H376" s="341"/>
      <c r="I376" s="326"/>
    </row>
    <row r="377" spans="1:9" s="327" customFormat="1" ht="22.5">
      <c r="A377" s="320">
        <v>260</v>
      </c>
      <c r="B377" s="344">
        <v>391</v>
      </c>
      <c r="C377" s="345" t="s">
        <v>851</v>
      </c>
      <c r="D377" s="346" t="s">
        <v>582</v>
      </c>
      <c r="E377" s="376">
        <v>240.79</v>
      </c>
      <c r="F377" s="373"/>
      <c r="G377" s="341"/>
      <c r="H377" s="341"/>
      <c r="I377" s="326"/>
    </row>
    <row r="378" spans="1:9" s="327" customFormat="1" ht="22.5">
      <c r="A378" s="320">
        <v>261</v>
      </c>
      <c r="B378" s="344">
        <v>392</v>
      </c>
      <c r="C378" s="345" t="s">
        <v>852</v>
      </c>
      <c r="D378" s="346" t="s">
        <v>619</v>
      </c>
      <c r="E378" s="376">
        <v>2407.9</v>
      </c>
      <c r="F378" s="373"/>
      <c r="G378" s="341"/>
      <c r="H378" s="341"/>
      <c r="I378" s="326"/>
    </row>
    <row r="379" spans="2:9" s="327" customFormat="1" ht="12.75">
      <c r="B379" s="347"/>
      <c r="C379" s="385" t="s">
        <v>596</v>
      </c>
      <c r="D379" s="386" t="str">
        <f>+C371</f>
        <v>   PRELIMINARES</v>
      </c>
      <c r="E379" s="387"/>
      <c r="F379" s="387"/>
      <c r="G379" s="387"/>
      <c r="H379" s="388"/>
      <c r="I379" s="326"/>
    </row>
    <row r="380" spans="2:9" s="327" customFormat="1" ht="12.75">
      <c r="B380" s="341"/>
      <c r="C380" s="341" t="s">
        <v>853</v>
      </c>
      <c r="D380" s="342"/>
      <c r="E380" s="370"/>
      <c r="F380" s="371"/>
      <c r="G380" s="341"/>
      <c r="H380" s="341"/>
      <c r="I380" s="326"/>
    </row>
    <row r="381" spans="1:9" s="327" customFormat="1" ht="22.5">
      <c r="A381" s="320">
        <v>262</v>
      </c>
      <c r="B381" s="344" t="s">
        <v>641</v>
      </c>
      <c r="C381" s="345" t="s">
        <v>854</v>
      </c>
      <c r="D381" s="346" t="s">
        <v>581</v>
      </c>
      <c r="E381" s="376">
        <v>686</v>
      </c>
      <c r="F381" s="373"/>
      <c r="G381" s="341"/>
      <c r="H381" s="341"/>
      <c r="I381" s="326"/>
    </row>
    <row r="382" spans="1:9" s="327" customFormat="1" ht="45">
      <c r="A382" s="320">
        <v>263</v>
      </c>
      <c r="B382" s="344" t="s">
        <v>627</v>
      </c>
      <c r="C382" s="345" t="s">
        <v>855</v>
      </c>
      <c r="D382" s="346" t="s">
        <v>582</v>
      </c>
      <c r="E382" s="376">
        <v>363.58</v>
      </c>
      <c r="F382" s="373"/>
      <c r="G382" s="341"/>
      <c r="H382" s="341"/>
      <c r="I382" s="326"/>
    </row>
    <row r="383" spans="1:9" s="327" customFormat="1" ht="33.75">
      <c r="A383" s="320">
        <v>264</v>
      </c>
      <c r="B383" s="344" t="s">
        <v>646</v>
      </c>
      <c r="C383" s="345" t="s">
        <v>856</v>
      </c>
      <c r="D383" s="346" t="s">
        <v>581</v>
      </c>
      <c r="E383" s="376">
        <v>1097.6</v>
      </c>
      <c r="F383" s="373"/>
      <c r="G383" s="341"/>
      <c r="H383" s="341"/>
      <c r="I383" s="326"/>
    </row>
    <row r="384" spans="1:9" s="327" customFormat="1" ht="33.75">
      <c r="A384" s="320">
        <v>265</v>
      </c>
      <c r="B384" s="344" t="s">
        <v>857</v>
      </c>
      <c r="C384" s="345" t="s">
        <v>858</v>
      </c>
      <c r="D384" s="346" t="s">
        <v>582</v>
      </c>
      <c r="E384" s="376">
        <v>192.08</v>
      </c>
      <c r="F384" s="373"/>
      <c r="G384" s="341"/>
      <c r="H384" s="341"/>
      <c r="I384" s="326"/>
    </row>
    <row r="385" spans="1:9" s="327" customFormat="1" ht="22.5">
      <c r="A385" s="320">
        <v>266</v>
      </c>
      <c r="B385" s="344" t="s">
        <v>631</v>
      </c>
      <c r="C385" s="345" t="s">
        <v>859</v>
      </c>
      <c r="D385" s="346" t="s">
        <v>634</v>
      </c>
      <c r="E385" s="376">
        <v>8451.52</v>
      </c>
      <c r="F385" s="373"/>
      <c r="G385" s="341"/>
      <c r="H385" s="341"/>
      <c r="I385" s="326"/>
    </row>
    <row r="386" spans="1:9" s="327" customFormat="1" ht="22.5">
      <c r="A386" s="320">
        <v>267</v>
      </c>
      <c r="B386" s="344" t="s">
        <v>635</v>
      </c>
      <c r="C386" s="345" t="s">
        <v>860</v>
      </c>
      <c r="D386" s="346" t="s">
        <v>634</v>
      </c>
      <c r="E386" s="376">
        <v>2744</v>
      </c>
      <c r="F386" s="373"/>
      <c r="G386" s="341"/>
      <c r="H386" s="341"/>
      <c r="I386" s="326"/>
    </row>
    <row r="387" spans="2:9" s="327" customFormat="1" ht="12.75">
      <c r="B387" s="347"/>
      <c r="C387" s="385" t="s">
        <v>596</v>
      </c>
      <c r="D387" s="386" t="str">
        <f>+C380</f>
        <v>   CIMENTACION</v>
      </c>
      <c r="E387" s="387"/>
      <c r="F387" s="387"/>
      <c r="G387" s="387"/>
      <c r="H387" s="388"/>
      <c r="I387" s="326"/>
    </row>
    <row r="388" spans="2:9" s="327" customFormat="1" ht="12.75">
      <c r="B388" s="341"/>
      <c r="C388" s="341" t="s">
        <v>861</v>
      </c>
      <c r="D388" s="342"/>
      <c r="E388" s="370"/>
      <c r="F388" s="371"/>
      <c r="G388" s="341"/>
      <c r="H388" s="341"/>
      <c r="I388" s="326"/>
    </row>
    <row r="389" spans="1:9" s="327" customFormat="1" ht="22.5">
      <c r="A389" s="320">
        <v>268</v>
      </c>
      <c r="B389" s="344" t="s">
        <v>862</v>
      </c>
      <c r="C389" s="345" t="s">
        <v>863</v>
      </c>
      <c r="D389" s="346" t="s">
        <v>265</v>
      </c>
      <c r="E389" s="376">
        <v>120</v>
      </c>
      <c r="F389" s="373"/>
      <c r="G389" s="341"/>
      <c r="H389" s="341"/>
      <c r="I389" s="326"/>
    </row>
    <row r="390" spans="1:9" s="327" customFormat="1" ht="33.75">
      <c r="A390" s="320">
        <v>269</v>
      </c>
      <c r="B390" s="344" t="s">
        <v>864</v>
      </c>
      <c r="C390" s="345" t="s">
        <v>865</v>
      </c>
      <c r="D390" s="346" t="s">
        <v>265</v>
      </c>
      <c r="E390" s="376">
        <v>170</v>
      </c>
      <c r="F390" s="373"/>
      <c r="G390" s="341"/>
      <c r="H390" s="341"/>
      <c r="I390" s="326"/>
    </row>
    <row r="391" spans="1:9" s="327" customFormat="1" ht="33.75">
      <c r="A391" s="320">
        <v>270</v>
      </c>
      <c r="B391" s="344" t="s">
        <v>866</v>
      </c>
      <c r="C391" s="345" t="s">
        <v>867</v>
      </c>
      <c r="D391" s="346" t="s">
        <v>265</v>
      </c>
      <c r="E391" s="376">
        <v>42</v>
      </c>
      <c r="F391" s="373"/>
      <c r="G391" s="341"/>
      <c r="H391" s="341"/>
      <c r="I391" s="326"/>
    </row>
    <row r="392" spans="1:9" s="327" customFormat="1" ht="33.75">
      <c r="A392" s="320">
        <v>271</v>
      </c>
      <c r="B392" s="344" t="s">
        <v>868</v>
      </c>
      <c r="C392" s="345" t="s">
        <v>869</v>
      </c>
      <c r="D392" s="346" t="s">
        <v>581</v>
      </c>
      <c r="E392" s="376">
        <v>451.06</v>
      </c>
      <c r="F392" s="373"/>
      <c r="G392" s="341"/>
      <c r="H392" s="341"/>
      <c r="I392" s="326"/>
    </row>
    <row r="393" spans="1:9" s="327" customFormat="1" ht="22.5">
      <c r="A393" s="320">
        <v>272</v>
      </c>
      <c r="B393" s="344" t="s">
        <v>870</v>
      </c>
      <c r="C393" s="345" t="s">
        <v>871</v>
      </c>
      <c r="D393" s="346" t="s">
        <v>581</v>
      </c>
      <c r="E393" s="376">
        <v>1303.2</v>
      </c>
      <c r="F393" s="373"/>
      <c r="G393" s="341"/>
      <c r="H393" s="341"/>
      <c r="I393" s="326"/>
    </row>
    <row r="394" spans="1:9" s="327" customFormat="1" ht="33.75">
      <c r="A394" s="320">
        <v>273</v>
      </c>
      <c r="B394" s="344" t="s">
        <v>872</v>
      </c>
      <c r="C394" s="345" t="s">
        <v>873</v>
      </c>
      <c r="D394" s="346" t="s">
        <v>265</v>
      </c>
      <c r="E394" s="376">
        <v>761.98</v>
      </c>
      <c r="F394" s="373"/>
      <c r="G394" s="341"/>
      <c r="H394" s="341"/>
      <c r="I394" s="326"/>
    </row>
    <row r="395" spans="1:9" s="327" customFormat="1" ht="45">
      <c r="A395" s="320">
        <v>274</v>
      </c>
      <c r="B395" s="344" t="s">
        <v>874</v>
      </c>
      <c r="C395" s="345" t="s">
        <v>875</v>
      </c>
      <c r="D395" s="346" t="s">
        <v>591</v>
      </c>
      <c r="E395" s="376">
        <v>12</v>
      </c>
      <c r="F395" s="373"/>
      <c r="G395" s="341"/>
      <c r="H395" s="341"/>
      <c r="I395" s="326"/>
    </row>
    <row r="396" spans="2:9" s="327" customFormat="1" ht="12.75">
      <c r="B396" s="347"/>
      <c r="C396" s="385" t="s">
        <v>596</v>
      </c>
      <c r="D396" s="386" t="str">
        <f>+C388</f>
        <v>   ALBAÑILERIAS</v>
      </c>
      <c r="E396" s="387"/>
      <c r="F396" s="387"/>
      <c r="G396" s="387"/>
      <c r="H396" s="388"/>
      <c r="I396" s="326"/>
    </row>
    <row r="397" spans="2:9" s="327" customFormat="1" ht="12.75">
      <c r="B397" s="341"/>
      <c r="C397" s="341" t="s">
        <v>876</v>
      </c>
      <c r="D397" s="342"/>
      <c r="E397" s="370"/>
      <c r="F397" s="371"/>
      <c r="G397" s="341"/>
      <c r="H397" s="341"/>
      <c r="I397" s="326"/>
    </row>
    <row r="398" spans="1:9" s="327" customFormat="1" ht="45">
      <c r="A398" s="320">
        <v>275</v>
      </c>
      <c r="B398" s="344" t="s">
        <v>877</v>
      </c>
      <c r="C398" s="345" t="s">
        <v>878</v>
      </c>
      <c r="D398" s="346" t="s">
        <v>581</v>
      </c>
      <c r="E398" s="376">
        <v>8312.54</v>
      </c>
      <c r="F398" s="373"/>
      <c r="G398" s="341"/>
      <c r="H398" s="341"/>
      <c r="I398" s="326"/>
    </row>
    <row r="399" spans="2:9" s="327" customFormat="1" ht="12.75">
      <c r="B399" s="347"/>
      <c r="C399" s="385" t="s">
        <v>596</v>
      </c>
      <c r="D399" s="392" t="str">
        <f>+C397</f>
        <v>   ACABADOS</v>
      </c>
      <c r="E399" s="387"/>
      <c r="F399" s="387"/>
      <c r="G399" s="387"/>
      <c r="H399" s="388"/>
      <c r="I399" s="326"/>
    </row>
    <row r="400" spans="2:9" s="327" customFormat="1" ht="12.75">
      <c r="B400" s="341"/>
      <c r="C400" s="341" t="s">
        <v>879</v>
      </c>
      <c r="D400" s="342"/>
      <c r="E400" s="370"/>
      <c r="F400" s="371"/>
      <c r="G400" s="341"/>
      <c r="H400" s="341"/>
      <c r="I400" s="326"/>
    </row>
    <row r="401" spans="1:9" s="327" customFormat="1" ht="22.5">
      <c r="A401" s="320">
        <v>276</v>
      </c>
      <c r="B401" s="344" t="s">
        <v>880</v>
      </c>
      <c r="C401" s="345" t="s">
        <v>881</v>
      </c>
      <c r="D401" s="346" t="s">
        <v>581</v>
      </c>
      <c r="E401" s="376">
        <v>1132</v>
      </c>
      <c r="F401" s="373"/>
      <c r="G401" s="341"/>
      <c r="H401" s="341"/>
      <c r="I401" s="326"/>
    </row>
    <row r="402" spans="1:9" s="327" customFormat="1" ht="33.75">
      <c r="A402" s="320">
        <v>277</v>
      </c>
      <c r="B402" s="344" t="s">
        <v>882</v>
      </c>
      <c r="C402" s="345" t="s">
        <v>883</v>
      </c>
      <c r="D402" s="346" t="s">
        <v>265</v>
      </c>
      <c r="E402" s="376">
        <v>686</v>
      </c>
      <c r="F402" s="373"/>
      <c r="G402" s="341"/>
      <c r="H402" s="341"/>
      <c r="I402" s="326"/>
    </row>
    <row r="403" spans="2:9" s="327" customFormat="1" ht="12.75">
      <c r="B403" s="347"/>
      <c r="C403" s="385" t="s">
        <v>596</v>
      </c>
      <c r="D403" s="392" t="str">
        <f>+C400</f>
        <v>   HERRERIAS</v>
      </c>
      <c r="E403" s="387"/>
      <c r="F403" s="387"/>
      <c r="G403" s="387"/>
      <c r="H403" s="388"/>
      <c r="I403" s="326"/>
    </row>
    <row r="404" spans="2:9" s="327" customFormat="1" ht="12.75">
      <c r="B404" s="341"/>
      <c r="C404" s="341" t="s">
        <v>884</v>
      </c>
      <c r="D404" s="342"/>
      <c r="E404" s="370"/>
      <c r="F404" s="371"/>
      <c r="G404" s="341"/>
      <c r="H404" s="341"/>
      <c r="I404" s="326"/>
    </row>
    <row r="405" spans="1:9" s="327" customFormat="1" ht="22.5">
      <c r="A405" s="320">
        <v>278</v>
      </c>
      <c r="B405" s="344" t="s">
        <v>812</v>
      </c>
      <c r="C405" s="345" t="s">
        <v>885</v>
      </c>
      <c r="D405" s="346" t="s">
        <v>581</v>
      </c>
      <c r="E405" s="376">
        <v>686</v>
      </c>
      <c r="F405" s="373"/>
      <c r="G405" s="341"/>
      <c r="H405" s="341"/>
      <c r="I405" s="326"/>
    </row>
    <row r="406" spans="1:9" s="327" customFormat="1" ht="12.75">
      <c r="A406" s="320">
        <v>279</v>
      </c>
      <c r="B406" s="344" t="s">
        <v>814</v>
      </c>
      <c r="C406" s="345" t="s">
        <v>886</v>
      </c>
      <c r="D406" s="346" t="s">
        <v>581</v>
      </c>
      <c r="E406" s="376">
        <v>686</v>
      </c>
      <c r="F406" s="373"/>
      <c r="G406" s="341"/>
      <c r="H406" s="341"/>
      <c r="I406" s="326"/>
    </row>
    <row r="407" spans="1:9" s="327" customFormat="1" ht="12.75">
      <c r="A407" s="295"/>
      <c r="B407" s="347"/>
      <c r="C407" s="385" t="s">
        <v>596</v>
      </c>
      <c r="D407" s="386" t="str">
        <f>+C404</f>
        <v>   LIMPIEZAS</v>
      </c>
      <c r="E407" s="387"/>
      <c r="F407" s="387"/>
      <c r="G407" s="387"/>
      <c r="H407" s="388"/>
      <c r="I407" s="326"/>
    </row>
    <row r="408" spans="1:9" s="327" customFormat="1" ht="12.75">
      <c r="A408" s="295"/>
      <c r="B408" s="347"/>
      <c r="C408" s="385" t="s">
        <v>596</v>
      </c>
      <c r="D408" s="341" t="s">
        <v>846</v>
      </c>
      <c r="E408" s="389"/>
      <c r="F408" s="389"/>
      <c r="G408" s="389"/>
      <c r="H408" s="390"/>
      <c r="I408" s="326"/>
    </row>
    <row r="409" spans="1:9" s="327" customFormat="1" ht="12.75">
      <c r="A409" s="295"/>
      <c r="B409" s="347"/>
      <c r="C409" s="348"/>
      <c r="D409" s="349"/>
      <c r="E409" s="374"/>
      <c r="F409" s="375"/>
      <c r="G409" s="341"/>
      <c r="H409" s="341"/>
      <c r="I409" s="326"/>
    </row>
    <row r="410" spans="1:9" s="327" customFormat="1" ht="12.75">
      <c r="A410" s="295"/>
      <c r="B410" s="320"/>
      <c r="C410" s="341"/>
      <c r="D410" s="353" t="s">
        <v>887</v>
      </c>
      <c r="E410" s="384"/>
      <c r="F410" s="384"/>
      <c r="G410" s="341"/>
      <c r="H410" s="341"/>
      <c r="I410" s="326"/>
    </row>
    <row r="411" spans="1:9" s="327" customFormat="1" ht="12.75">
      <c r="A411" s="295"/>
      <c r="B411" s="320"/>
      <c r="C411" s="344"/>
      <c r="D411" s="354" t="s">
        <v>888</v>
      </c>
      <c r="E411" s="384"/>
      <c r="F411" s="375"/>
      <c r="G411" s="341"/>
      <c r="H411" s="341"/>
      <c r="I411" s="326"/>
    </row>
    <row r="412" spans="1:9" s="327" customFormat="1" ht="12.75">
      <c r="A412" s="295"/>
      <c r="B412" s="320"/>
      <c r="C412" s="344"/>
      <c r="D412" s="354" t="s">
        <v>889</v>
      </c>
      <c r="E412" s="384"/>
      <c r="F412" s="375"/>
      <c r="G412" s="341"/>
      <c r="H412" s="341"/>
      <c r="I412" s="326"/>
    </row>
    <row r="413" spans="1:9" s="327" customFormat="1" ht="12.75">
      <c r="A413" s="295"/>
      <c r="B413" s="362"/>
      <c r="C413" s="362"/>
      <c r="D413" s="362"/>
      <c r="E413" s="362"/>
      <c r="F413" s="362"/>
      <c r="G413" s="362"/>
      <c r="H413" s="362"/>
      <c r="I413" s="326"/>
    </row>
    <row r="414" spans="1:9" s="327" customFormat="1" ht="12.75">
      <c r="A414" s="295"/>
      <c r="B414" s="362"/>
      <c r="C414" s="362"/>
      <c r="D414" s="362"/>
      <c r="E414" s="362"/>
      <c r="F414" s="362"/>
      <c r="G414" s="362"/>
      <c r="H414" s="362"/>
      <c r="I414" s="326"/>
    </row>
    <row r="415" spans="1:9" s="327" customFormat="1" ht="12.75">
      <c r="A415" s="295"/>
      <c r="B415" s="362"/>
      <c r="C415" s="362"/>
      <c r="D415" s="362"/>
      <c r="E415" s="362"/>
      <c r="F415" s="362"/>
      <c r="G415" s="362"/>
      <c r="H415" s="362"/>
      <c r="I415" s="326"/>
    </row>
    <row r="416" spans="1:9" s="327" customFormat="1" ht="25.5" customHeight="1">
      <c r="A416" s="295"/>
      <c r="B416" s="362"/>
      <c r="C416" s="362"/>
      <c r="D416" s="362"/>
      <c r="E416" s="362"/>
      <c r="F416" s="362"/>
      <c r="G416" s="362"/>
      <c r="H416" s="362"/>
      <c r="I416" s="326"/>
    </row>
    <row r="417" spans="1:9" s="327" customFormat="1" ht="12.75">
      <c r="A417" s="295"/>
      <c r="C417" s="364"/>
      <c r="D417" s="365"/>
      <c r="E417" s="366"/>
      <c r="F417" s="295"/>
      <c r="G417" s="295"/>
      <c r="H417" s="325"/>
      <c r="I417" s="326"/>
    </row>
    <row r="418" spans="1:9" s="327" customFormat="1" ht="12.75">
      <c r="A418" s="295"/>
      <c r="B418" s="295"/>
      <c r="C418" s="362"/>
      <c r="D418" s="367"/>
      <c r="E418" s="368"/>
      <c r="F418" s="295"/>
      <c r="G418" s="295"/>
      <c r="H418" s="325"/>
      <c r="I418" s="326"/>
    </row>
    <row r="419" spans="1:9" s="327" customFormat="1" ht="12.75">
      <c r="A419" s="295"/>
      <c r="B419" s="295"/>
      <c r="C419" s="363"/>
      <c r="D419" s="369"/>
      <c r="E419" s="368"/>
      <c r="F419" s="295"/>
      <c r="G419" s="295"/>
      <c r="H419" s="325"/>
      <c r="I419" s="326"/>
    </row>
    <row r="420" spans="1:9" s="327" customFormat="1" ht="12.75">
      <c r="A420" s="295"/>
      <c r="B420" s="295"/>
      <c r="C420" s="363"/>
      <c r="D420" s="369"/>
      <c r="E420" s="368"/>
      <c r="F420" s="295"/>
      <c r="G420" s="295"/>
      <c r="H420" s="325"/>
      <c r="I420" s="326"/>
    </row>
    <row r="421" spans="1:9" s="327" customFormat="1" ht="12.75">
      <c r="A421" s="295"/>
      <c r="B421" s="328"/>
      <c r="C421" s="329"/>
      <c r="D421" s="330"/>
      <c r="E421" s="322"/>
      <c r="F421" s="295"/>
      <c r="G421" s="295"/>
      <c r="H421" s="325"/>
      <c r="I421" s="326"/>
    </row>
    <row r="422" spans="1:9" s="327" customFormat="1" ht="12.75">
      <c r="A422" s="295"/>
      <c r="B422" s="328"/>
      <c r="C422" s="330"/>
      <c r="D422" s="330"/>
      <c r="E422" s="332"/>
      <c r="F422" s="295"/>
      <c r="G422" s="295"/>
      <c r="H422" s="336"/>
      <c r="I422" s="326"/>
    </row>
    <row r="423" spans="1:9" s="327" customFormat="1" ht="12.75">
      <c r="A423" s="295"/>
      <c r="B423" s="322"/>
      <c r="C423" s="323"/>
      <c r="D423" s="322"/>
      <c r="E423" s="324"/>
      <c r="F423" s="295"/>
      <c r="G423" s="295"/>
      <c r="H423" s="325"/>
      <c r="I423" s="326"/>
    </row>
    <row r="424" spans="1:9" s="327" customFormat="1" ht="12.75">
      <c r="A424" s="295"/>
      <c r="B424" s="322"/>
      <c r="C424" s="323"/>
      <c r="D424" s="322"/>
      <c r="E424" s="324"/>
      <c r="F424" s="295"/>
      <c r="G424" s="295"/>
      <c r="H424" s="325"/>
      <c r="I424" s="326"/>
    </row>
    <row r="425" spans="1:9" s="327" customFormat="1" ht="12.75">
      <c r="A425" s="295"/>
      <c r="B425" s="328"/>
      <c r="C425" s="329"/>
      <c r="D425" s="330"/>
      <c r="E425" s="322"/>
      <c r="F425" s="295"/>
      <c r="G425" s="295"/>
      <c r="H425" s="325"/>
      <c r="I425" s="326"/>
    </row>
    <row r="426" spans="1:9" s="327" customFormat="1" ht="12.75">
      <c r="A426" s="295"/>
      <c r="B426" s="328"/>
      <c r="C426" s="330"/>
      <c r="D426" s="330"/>
      <c r="E426" s="332"/>
      <c r="F426" s="295"/>
      <c r="G426" s="295"/>
      <c r="H426" s="336"/>
      <c r="I426" s="326"/>
    </row>
    <row r="427" spans="1:9" s="327" customFormat="1" ht="12.75">
      <c r="A427" s="295"/>
      <c r="B427" s="322"/>
      <c r="C427" s="323"/>
      <c r="D427" s="322"/>
      <c r="E427" s="324"/>
      <c r="F427" s="295"/>
      <c r="G427" s="295"/>
      <c r="H427" s="325"/>
      <c r="I427" s="326"/>
    </row>
    <row r="428" spans="1:9" s="327" customFormat="1" ht="12.75">
      <c r="A428" s="295"/>
      <c r="B428" s="322"/>
      <c r="C428" s="323"/>
      <c r="D428" s="322"/>
      <c r="E428" s="324"/>
      <c r="F428" s="295"/>
      <c r="G428" s="295"/>
      <c r="H428" s="325"/>
      <c r="I428" s="326"/>
    </row>
    <row r="429" spans="1:9" s="327" customFormat="1" ht="12.75">
      <c r="A429" s="295"/>
      <c r="B429" s="322"/>
      <c r="C429" s="323"/>
      <c r="D429" s="322"/>
      <c r="E429" s="324"/>
      <c r="F429" s="295"/>
      <c r="G429" s="295"/>
      <c r="H429" s="325"/>
      <c r="I429" s="326"/>
    </row>
    <row r="430" spans="1:9" s="327" customFormat="1" ht="12.75">
      <c r="A430" s="295"/>
      <c r="B430" s="322"/>
      <c r="C430" s="323"/>
      <c r="D430" s="322"/>
      <c r="E430" s="324"/>
      <c r="F430" s="295"/>
      <c r="G430" s="295"/>
      <c r="H430" s="325"/>
      <c r="I430" s="326"/>
    </row>
    <row r="431" spans="1:9" s="327" customFormat="1" ht="12.75">
      <c r="A431" s="295"/>
      <c r="B431" s="322"/>
      <c r="C431" s="323"/>
      <c r="D431" s="322"/>
      <c r="E431" s="324"/>
      <c r="F431" s="295"/>
      <c r="G431" s="295"/>
      <c r="H431" s="325"/>
      <c r="I431" s="326"/>
    </row>
    <row r="432" spans="1:9" s="327" customFormat="1" ht="12.75">
      <c r="A432" s="295"/>
      <c r="B432" s="322"/>
      <c r="C432" s="323"/>
      <c r="D432" s="322"/>
      <c r="E432" s="324"/>
      <c r="F432" s="295"/>
      <c r="G432" s="295"/>
      <c r="H432" s="325"/>
      <c r="I432" s="326"/>
    </row>
    <row r="433" spans="1:9" s="327" customFormat="1" ht="12.75">
      <c r="A433" s="295"/>
      <c r="B433" s="328"/>
      <c r="C433" s="329"/>
      <c r="D433" s="330"/>
      <c r="E433" s="322"/>
      <c r="F433" s="295"/>
      <c r="G433" s="295"/>
      <c r="H433" s="325"/>
      <c r="I433" s="326"/>
    </row>
    <row r="434" spans="1:9" s="327" customFormat="1" ht="12.75">
      <c r="A434" s="295"/>
      <c r="B434" s="328"/>
      <c r="C434" s="330"/>
      <c r="D434" s="330"/>
      <c r="E434" s="332"/>
      <c r="F434" s="295"/>
      <c r="G434" s="295"/>
      <c r="H434" s="336"/>
      <c r="I434" s="326"/>
    </row>
    <row r="435" spans="1:9" s="327" customFormat="1" ht="12.75">
      <c r="A435" s="295"/>
      <c r="B435" s="322"/>
      <c r="C435" s="323"/>
      <c r="D435" s="322"/>
      <c r="E435" s="324"/>
      <c r="F435" s="295"/>
      <c r="G435" s="295"/>
      <c r="H435" s="325"/>
      <c r="I435" s="326"/>
    </row>
    <row r="436" spans="1:9" s="327" customFormat="1" ht="12.75">
      <c r="A436" s="295"/>
      <c r="B436" s="322"/>
      <c r="C436" s="323"/>
      <c r="D436" s="322"/>
      <c r="E436" s="324"/>
      <c r="F436" s="295"/>
      <c r="G436" s="295"/>
      <c r="H436" s="325"/>
      <c r="I436" s="326"/>
    </row>
    <row r="437" spans="1:9" s="327" customFormat="1" ht="12.75">
      <c r="A437" s="295"/>
      <c r="B437" s="322"/>
      <c r="C437" s="323"/>
      <c r="D437" s="322"/>
      <c r="E437" s="324"/>
      <c r="F437" s="295"/>
      <c r="G437" s="295"/>
      <c r="H437" s="325"/>
      <c r="I437" s="326"/>
    </row>
    <row r="438" spans="1:9" s="327" customFormat="1" ht="12.75">
      <c r="A438" s="295"/>
      <c r="B438" s="322"/>
      <c r="C438" s="323"/>
      <c r="D438" s="322"/>
      <c r="E438" s="324"/>
      <c r="F438" s="295"/>
      <c r="G438" s="295"/>
      <c r="H438" s="325"/>
      <c r="I438" s="326"/>
    </row>
    <row r="439" spans="1:9" s="327" customFormat="1" ht="12.75">
      <c r="A439" s="295"/>
      <c r="B439" s="322"/>
      <c r="C439" s="323"/>
      <c r="D439" s="322"/>
      <c r="E439" s="324"/>
      <c r="F439" s="295"/>
      <c r="G439" s="295"/>
      <c r="H439" s="325"/>
      <c r="I439" s="326"/>
    </row>
    <row r="440" spans="1:9" s="327" customFormat="1" ht="12.75">
      <c r="A440" s="295"/>
      <c r="B440" s="322"/>
      <c r="C440" s="323"/>
      <c r="D440" s="322"/>
      <c r="E440" s="324"/>
      <c r="F440" s="295"/>
      <c r="G440" s="295"/>
      <c r="H440" s="325"/>
      <c r="I440" s="326"/>
    </row>
    <row r="441" spans="1:9" s="327" customFormat="1" ht="12.75">
      <c r="A441" s="295"/>
      <c r="B441" s="322"/>
      <c r="C441" s="323"/>
      <c r="D441" s="322"/>
      <c r="E441" s="324"/>
      <c r="F441" s="295"/>
      <c r="G441" s="295"/>
      <c r="H441" s="325"/>
      <c r="I441" s="326"/>
    </row>
    <row r="442" spans="1:9" s="327" customFormat="1" ht="12.75">
      <c r="A442" s="295"/>
      <c r="B442" s="328"/>
      <c r="C442" s="329"/>
      <c r="D442" s="330"/>
      <c r="E442" s="322"/>
      <c r="F442" s="295"/>
      <c r="G442" s="295"/>
      <c r="H442" s="325"/>
      <c r="I442" s="326"/>
    </row>
    <row r="443" spans="1:9" s="327" customFormat="1" ht="12.75">
      <c r="A443" s="295"/>
      <c r="B443" s="328"/>
      <c r="C443" s="330"/>
      <c r="D443" s="330"/>
      <c r="E443" s="332"/>
      <c r="F443" s="295"/>
      <c r="G443" s="295"/>
      <c r="H443" s="336"/>
      <c r="I443" s="326"/>
    </row>
    <row r="444" spans="1:9" s="327" customFormat="1" ht="12.75">
      <c r="A444" s="295"/>
      <c r="B444" s="322"/>
      <c r="C444" s="323"/>
      <c r="D444" s="322"/>
      <c r="E444" s="324"/>
      <c r="F444" s="295"/>
      <c r="G444" s="295"/>
      <c r="H444" s="325"/>
      <c r="I444" s="326"/>
    </row>
    <row r="445" spans="1:9" s="327" customFormat="1" ht="12.75">
      <c r="A445" s="295"/>
      <c r="B445" s="322"/>
      <c r="C445" s="323"/>
      <c r="D445" s="322"/>
      <c r="E445" s="324"/>
      <c r="F445" s="295"/>
      <c r="G445" s="295"/>
      <c r="H445" s="325"/>
      <c r="I445" s="326"/>
    </row>
    <row r="446" spans="1:9" s="327" customFormat="1" ht="12.75">
      <c r="A446" s="295"/>
      <c r="B446" s="322"/>
      <c r="C446" s="323"/>
      <c r="D446" s="322"/>
      <c r="E446" s="324"/>
      <c r="F446" s="295"/>
      <c r="G446" s="295"/>
      <c r="H446" s="325"/>
      <c r="I446" s="326"/>
    </row>
    <row r="447" spans="1:9" s="327" customFormat="1" ht="12.75">
      <c r="A447" s="295"/>
      <c r="B447" s="322"/>
      <c r="C447" s="323"/>
      <c r="D447" s="322"/>
      <c r="E447" s="324"/>
      <c r="F447" s="295"/>
      <c r="G447" s="295"/>
      <c r="H447" s="325"/>
      <c r="I447" s="326"/>
    </row>
    <row r="448" spans="1:9" s="327" customFormat="1" ht="12.75">
      <c r="A448" s="295"/>
      <c r="B448" s="322"/>
      <c r="C448" s="323"/>
      <c r="D448" s="322"/>
      <c r="E448" s="324"/>
      <c r="F448" s="295"/>
      <c r="G448" s="295"/>
      <c r="H448" s="325"/>
      <c r="I448" s="326"/>
    </row>
    <row r="449" spans="1:9" s="327" customFormat="1" ht="12.75">
      <c r="A449" s="295"/>
      <c r="B449" s="322"/>
      <c r="C449" s="323"/>
      <c r="D449" s="322"/>
      <c r="E449" s="324"/>
      <c r="F449" s="295"/>
      <c r="G449" s="295"/>
      <c r="H449" s="325"/>
      <c r="I449" s="326"/>
    </row>
    <row r="450" spans="1:9" s="327" customFormat="1" ht="12.75">
      <c r="A450" s="295"/>
      <c r="B450" s="322"/>
      <c r="C450" s="323"/>
      <c r="D450" s="322"/>
      <c r="E450" s="324"/>
      <c r="F450" s="295"/>
      <c r="G450" s="295"/>
      <c r="H450" s="325"/>
      <c r="I450" s="326"/>
    </row>
    <row r="451" spans="1:9" s="327" customFormat="1" ht="12.75">
      <c r="A451" s="295"/>
      <c r="B451" s="328"/>
      <c r="C451" s="329"/>
      <c r="D451" s="330"/>
      <c r="E451" s="322"/>
      <c r="F451" s="295"/>
      <c r="G451" s="295"/>
      <c r="H451" s="325"/>
      <c r="I451" s="326"/>
    </row>
    <row r="452" spans="1:9" s="327" customFormat="1" ht="12.75">
      <c r="A452" s="295"/>
      <c r="B452" s="328"/>
      <c r="C452" s="329"/>
      <c r="D452" s="330"/>
      <c r="E452" s="322"/>
      <c r="F452" s="295"/>
      <c r="G452" s="295"/>
      <c r="H452" s="325"/>
      <c r="I452" s="326"/>
    </row>
    <row r="453" spans="1:9" s="327" customFormat="1" ht="12.75">
      <c r="A453" s="295"/>
      <c r="B453" s="328"/>
      <c r="C453" s="330"/>
      <c r="D453" s="330"/>
      <c r="E453" s="332"/>
      <c r="F453" s="295"/>
      <c r="G453" s="295"/>
      <c r="H453" s="336"/>
      <c r="I453" s="326"/>
    </row>
    <row r="454" spans="1:9" s="327" customFormat="1" ht="12.75">
      <c r="A454" s="295"/>
      <c r="B454" s="328"/>
      <c r="C454" s="330"/>
      <c r="D454" s="330"/>
      <c r="E454" s="332"/>
      <c r="F454" s="295"/>
      <c r="G454" s="295"/>
      <c r="H454" s="336"/>
      <c r="I454" s="326"/>
    </row>
    <row r="455" spans="1:9" s="327" customFormat="1" ht="12.75">
      <c r="A455" s="295"/>
      <c r="B455" s="322"/>
      <c r="C455" s="323"/>
      <c r="D455" s="322"/>
      <c r="E455" s="324"/>
      <c r="F455" s="295"/>
      <c r="G455" s="295"/>
      <c r="H455" s="325"/>
      <c r="I455" s="326"/>
    </row>
    <row r="456" spans="1:9" s="327" customFormat="1" ht="12.75">
      <c r="A456" s="295"/>
      <c r="B456" s="322"/>
      <c r="C456" s="323"/>
      <c r="D456" s="322"/>
      <c r="E456" s="324"/>
      <c r="F456" s="295"/>
      <c r="G456" s="295"/>
      <c r="H456" s="325"/>
      <c r="I456" s="326"/>
    </row>
    <row r="457" spans="1:9" s="327" customFormat="1" ht="12.75">
      <c r="A457" s="295"/>
      <c r="B457" s="322"/>
      <c r="C457" s="323"/>
      <c r="D457" s="322"/>
      <c r="E457" s="324"/>
      <c r="F457" s="295"/>
      <c r="G457" s="295"/>
      <c r="H457" s="325"/>
      <c r="I457" s="326"/>
    </row>
    <row r="458" spans="1:9" s="327" customFormat="1" ht="12.75">
      <c r="A458" s="295"/>
      <c r="B458" s="322"/>
      <c r="C458" s="323"/>
      <c r="D458" s="322"/>
      <c r="E458" s="324"/>
      <c r="F458" s="295"/>
      <c r="G458" s="295"/>
      <c r="H458" s="325"/>
      <c r="I458" s="326"/>
    </row>
    <row r="459" spans="1:9" s="327" customFormat="1" ht="12.75">
      <c r="A459" s="295"/>
      <c r="B459" s="322"/>
      <c r="C459" s="323"/>
      <c r="D459" s="322"/>
      <c r="E459" s="324"/>
      <c r="F459" s="295"/>
      <c r="G459" s="295"/>
      <c r="H459" s="325"/>
      <c r="I459" s="326"/>
    </row>
    <row r="460" spans="1:9" s="327" customFormat="1" ht="12.75">
      <c r="A460" s="295"/>
      <c r="B460" s="328"/>
      <c r="C460" s="329"/>
      <c r="D460" s="330"/>
      <c r="E460" s="322"/>
      <c r="F460" s="295"/>
      <c r="G460" s="295"/>
      <c r="H460" s="325"/>
      <c r="I460" s="326"/>
    </row>
    <row r="461" spans="1:9" s="327" customFormat="1" ht="12.75">
      <c r="A461" s="295"/>
      <c r="B461" s="328"/>
      <c r="C461" s="330"/>
      <c r="D461" s="330"/>
      <c r="E461" s="332"/>
      <c r="F461" s="295"/>
      <c r="G461" s="295"/>
      <c r="H461" s="336"/>
      <c r="I461" s="326"/>
    </row>
    <row r="462" spans="1:9" s="327" customFormat="1" ht="12.75">
      <c r="A462" s="295"/>
      <c r="B462" s="322"/>
      <c r="C462" s="323"/>
      <c r="D462" s="322"/>
      <c r="E462" s="324"/>
      <c r="F462" s="295"/>
      <c r="G462" s="295"/>
      <c r="H462" s="325"/>
      <c r="I462" s="326"/>
    </row>
    <row r="463" spans="1:9" s="327" customFormat="1" ht="12.75">
      <c r="A463" s="295"/>
      <c r="B463" s="322"/>
      <c r="C463" s="323"/>
      <c r="D463" s="322"/>
      <c r="E463" s="324"/>
      <c r="F463" s="295"/>
      <c r="G463" s="295"/>
      <c r="H463" s="325"/>
      <c r="I463" s="326"/>
    </row>
    <row r="464" spans="1:9" s="327" customFormat="1" ht="12.75">
      <c r="A464" s="295"/>
      <c r="B464" s="328"/>
      <c r="C464" s="329"/>
      <c r="D464" s="330"/>
      <c r="E464" s="322"/>
      <c r="F464" s="295"/>
      <c r="G464" s="295"/>
      <c r="H464" s="325"/>
      <c r="I464" s="326"/>
    </row>
    <row r="465" spans="1:9" s="327" customFormat="1" ht="12.75">
      <c r="A465" s="295"/>
      <c r="B465" s="328"/>
      <c r="C465" s="330"/>
      <c r="D465" s="330"/>
      <c r="E465" s="332"/>
      <c r="F465" s="295"/>
      <c r="G465" s="295"/>
      <c r="H465" s="336"/>
      <c r="I465" s="326"/>
    </row>
    <row r="466" spans="1:9" s="327" customFormat="1" ht="12.75">
      <c r="A466" s="295"/>
      <c r="B466" s="322"/>
      <c r="C466" s="323"/>
      <c r="D466" s="322"/>
      <c r="E466" s="324"/>
      <c r="F466" s="295"/>
      <c r="G466" s="295"/>
      <c r="H466" s="325"/>
      <c r="I466" s="326"/>
    </row>
    <row r="467" spans="1:9" s="327" customFormat="1" ht="12.75">
      <c r="A467" s="295"/>
      <c r="B467" s="322"/>
      <c r="C467" s="323"/>
      <c r="D467" s="322"/>
      <c r="E467" s="324"/>
      <c r="F467" s="295"/>
      <c r="G467" s="295"/>
      <c r="H467" s="325"/>
      <c r="I467" s="326"/>
    </row>
    <row r="468" spans="1:9" s="327" customFormat="1" ht="12.75">
      <c r="A468" s="295"/>
      <c r="B468" s="322"/>
      <c r="C468" s="323"/>
      <c r="D468" s="322"/>
      <c r="E468" s="324"/>
      <c r="F468" s="295"/>
      <c r="G468" s="295"/>
      <c r="H468" s="325"/>
      <c r="I468" s="326"/>
    </row>
    <row r="469" spans="1:9" s="327" customFormat="1" ht="12.75">
      <c r="A469" s="295"/>
      <c r="B469" s="322"/>
      <c r="C469" s="323"/>
      <c r="D469" s="322"/>
      <c r="E469" s="324"/>
      <c r="F469" s="295"/>
      <c r="G469" s="295"/>
      <c r="H469" s="325"/>
      <c r="I469" s="326"/>
    </row>
    <row r="470" spans="1:9" s="327" customFormat="1" ht="12.75">
      <c r="A470" s="295"/>
      <c r="B470" s="322"/>
      <c r="C470" s="323"/>
      <c r="D470" s="322"/>
      <c r="E470" s="324"/>
      <c r="F470" s="295"/>
      <c r="G470" s="295"/>
      <c r="H470" s="325"/>
      <c r="I470" s="326"/>
    </row>
    <row r="471" spans="1:9" s="327" customFormat="1" ht="12.75">
      <c r="A471" s="295"/>
      <c r="B471" s="322"/>
      <c r="C471" s="323"/>
      <c r="D471" s="322"/>
      <c r="E471" s="324"/>
      <c r="F471" s="295"/>
      <c r="G471" s="295"/>
      <c r="H471" s="325"/>
      <c r="I471" s="326"/>
    </row>
    <row r="472" spans="1:9" s="327" customFormat="1" ht="12.75">
      <c r="A472" s="295"/>
      <c r="B472" s="328"/>
      <c r="C472" s="329"/>
      <c r="D472" s="330"/>
      <c r="E472" s="322"/>
      <c r="F472" s="295"/>
      <c r="G472" s="295"/>
      <c r="H472" s="325"/>
      <c r="I472" s="326"/>
    </row>
    <row r="473" spans="1:9" s="327" customFormat="1" ht="12.75">
      <c r="A473" s="295"/>
      <c r="B473" s="328"/>
      <c r="C473" s="330"/>
      <c r="D473" s="330"/>
      <c r="E473" s="332"/>
      <c r="F473" s="295"/>
      <c r="G473" s="295"/>
      <c r="H473" s="336"/>
      <c r="I473" s="326"/>
    </row>
    <row r="474" spans="1:9" s="327" customFormat="1" ht="12.75">
      <c r="A474" s="295"/>
      <c r="B474" s="322"/>
      <c r="C474" s="323"/>
      <c r="D474" s="322"/>
      <c r="E474" s="324"/>
      <c r="F474" s="295"/>
      <c r="G474" s="295"/>
      <c r="H474" s="325"/>
      <c r="I474" s="326"/>
    </row>
    <row r="475" spans="1:9" s="327" customFormat="1" ht="12.75">
      <c r="A475" s="295"/>
      <c r="B475" s="322"/>
      <c r="C475" s="323"/>
      <c r="D475" s="322"/>
      <c r="E475" s="324"/>
      <c r="F475" s="295"/>
      <c r="G475" s="295"/>
      <c r="H475" s="325"/>
      <c r="I475" s="326"/>
    </row>
    <row r="476" spans="1:9" s="327" customFormat="1" ht="12.75">
      <c r="A476" s="295"/>
      <c r="B476" s="322"/>
      <c r="C476" s="323"/>
      <c r="D476" s="322"/>
      <c r="E476" s="324"/>
      <c r="F476" s="295"/>
      <c r="G476" s="295"/>
      <c r="H476" s="325"/>
      <c r="I476" s="326"/>
    </row>
    <row r="477" spans="1:9" s="327" customFormat="1" ht="12.75">
      <c r="A477" s="295"/>
      <c r="B477" s="322"/>
      <c r="C477" s="323"/>
      <c r="D477" s="322"/>
      <c r="E477" s="324"/>
      <c r="F477" s="295"/>
      <c r="G477" s="295"/>
      <c r="H477" s="325"/>
      <c r="I477" s="326"/>
    </row>
    <row r="478" spans="1:9" s="327" customFormat="1" ht="12.75">
      <c r="A478" s="295"/>
      <c r="B478" s="322"/>
      <c r="C478" s="323"/>
      <c r="D478" s="322"/>
      <c r="E478" s="324"/>
      <c r="F478" s="295"/>
      <c r="G478" s="295"/>
      <c r="H478" s="325"/>
      <c r="I478" s="326"/>
    </row>
    <row r="479" spans="1:9" s="327" customFormat="1" ht="12.75">
      <c r="A479" s="295"/>
      <c r="B479" s="322"/>
      <c r="C479" s="323"/>
      <c r="D479" s="322"/>
      <c r="E479" s="324"/>
      <c r="F479" s="295"/>
      <c r="G479" s="295"/>
      <c r="H479" s="325"/>
      <c r="I479" s="326"/>
    </row>
    <row r="480" spans="1:9" s="327" customFormat="1" ht="12.75">
      <c r="A480" s="295"/>
      <c r="B480" s="322"/>
      <c r="C480" s="323"/>
      <c r="D480" s="322"/>
      <c r="E480" s="324"/>
      <c r="F480" s="295"/>
      <c r="G480" s="295"/>
      <c r="H480" s="325"/>
      <c r="I480" s="326"/>
    </row>
    <row r="481" spans="1:9" s="327" customFormat="1" ht="12.75">
      <c r="A481" s="295"/>
      <c r="B481" s="328"/>
      <c r="C481" s="329"/>
      <c r="D481" s="330"/>
      <c r="E481" s="322"/>
      <c r="F481" s="295"/>
      <c r="G481" s="295"/>
      <c r="H481" s="325"/>
      <c r="I481" s="326"/>
    </row>
    <row r="482" spans="1:9" s="327" customFormat="1" ht="12.75">
      <c r="A482" s="295"/>
      <c r="B482" s="328"/>
      <c r="C482" s="330"/>
      <c r="D482" s="330"/>
      <c r="E482" s="332"/>
      <c r="F482" s="295"/>
      <c r="G482" s="295"/>
      <c r="H482" s="336"/>
      <c r="I482" s="326"/>
    </row>
    <row r="483" spans="1:9" s="327" customFormat="1" ht="12.75">
      <c r="A483" s="295"/>
      <c r="B483" s="322"/>
      <c r="C483" s="323"/>
      <c r="D483" s="322"/>
      <c r="E483" s="324"/>
      <c r="F483" s="295"/>
      <c r="G483" s="295"/>
      <c r="H483" s="325"/>
      <c r="I483" s="326"/>
    </row>
    <row r="484" spans="1:9" s="327" customFormat="1" ht="12.75">
      <c r="A484" s="295"/>
      <c r="B484" s="322"/>
      <c r="C484" s="323"/>
      <c r="D484" s="322"/>
      <c r="E484" s="324"/>
      <c r="F484" s="295"/>
      <c r="G484" s="295"/>
      <c r="H484" s="325"/>
      <c r="I484" s="326"/>
    </row>
    <row r="485" spans="1:9" s="327" customFormat="1" ht="12.75">
      <c r="A485" s="295"/>
      <c r="B485" s="322"/>
      <c r="C485" s="323"/>
      <c r="D485" s="322"/>
      <c r="E485" s="324"/>
      <c r="F485" s="295"/>
      <c r="G485" s="295"/>
      <c r="H485" s="325"/>
      <c r="I485" s="326"/>
    </row>
    <row r="486" spans="1:9" s="327" customFormat="1" ht="12.75">
      <c r="A486" s="295"/>
      <c r="B486" s="322"/>
      <c r="C486" s="323"/>
      <c r="D486" s="322"/>
      <c r="E486" s="324"/>
      <c r="F486" s="295"/>
      <c r="G486" s="295"/>
      <c r="H486" s="325"/>
      <c r="I486" s="326"/>
    </row>
    <row r="487" spans="1:9" s="327" customFormat="1" ht="12.75">
      <c r="A487" s="295"/>
      <c r="B487" s="322"/>
      <c r="C487" s="323"/>
      <c r="D487" s="322"/>
      <c r="E487" s="324"/>
      <c r="F487" s="295"/>
      <c r="G487" s="295"/>
      <c r="H487" s="325"/>
      <c r="I487" s="326"/>
    </row>
    <row r="488" spans="1:9" s="327" customFormat="1" ht="12.75">
      <c r="A488" s="295"/>
      <c r="B488" s="322"/>
      <c r="C488" s="323"/>
      <c r="D488" s="322"/>
      <c r="E488" s="324"/>
      <c r="F488" s="295"/>
      <c r="G488" s="295"/>
      <c r="H488" s="325"/>
      <c r="I488" s="326"/>
    </row>
    <row r="489" spans="1:9" s="327" customFormat="1" ht="12.75">
      <c r="A489" s="295"/>
      <c r="B489" s="322"/>
      <c r="C489" s="323"/>
      <c r="D489" s="322"/>
      <c r="E489" s="324"/>
      <c r="F489" s="295"/>
      <c r="G489" s="295"/>
      <c r="H489" s="325"/>
      <c r="I489" s="326"/>
    </row>
    <row r="490" spans="1:9" s="327" customFormat="1" ht="12.75">
      <c r="A490" s="295"/>
      <c r="B490" s="328"/>
      <c r="C490" s="329"/>
      <c r="D490" s="330"/>
      <c r="E490" s="322"/>
      <c r="F490" s="295"/>
      <c r="G490" s="295"/>
      <c r="H490" s="325"/>
      <c r="I490" s="326"/>
    </row>
    <row r="491" spans="1:9" s="327" customFormat="1" ht="12.75">
      <c r="A491" s="295"/>
      <c r="B491" s="328"/>
      <c r="C491" s="329"/>
      <c r="D491" s="330"/>
      <c r="E491" s="322"/>
      <c r="F491" s="295"/>
      <c r="G491" s="295"/>
      <c r="H491" s="325"/>
      <c r="I491" s="326"/>
    </row>
    <row r="492" spans="1:9" s="327" customFormat="1" ht="12.75">
      <c r="A492" s="295"/>
      <c r="B492" s="328"/>
      <c r="C492" s="329"/>
      <c r="D492" s="330"/>
      <c r="E492" s="322"/>
      <c r="F492" s="295"/>
      <c r="G492" s="295"/>
      <c r="H492" s="325"/>
      <c r="I492" s="326"/>
    </row>
    <row r="493" spans="1:9" s="327" customFormat="1" ht="12.75">
      <c r="A493" s="295"/>
      <c r="B493" s="328"/>
      <c r="C493" s="330"/>
      <c r="D493" s="330"/>
      <c r="E493" s="332"/>
      <c r="F493" s="295"/>
      <c r="G493" s="295"/>
      <c r="H493" s="336"/>
      <c r="I493" s="326"/>
    </row>
    <row r="494" spans="1:9" s="327" customFormat="1" ht="12.75">
      <c r="A494" s="295"/>
      <c r="B494" s="322"/>
      <c r="C494" s="323"/>
      <c r="D494" s="322"/>
      <c r="E494" s="324"/>
      <c r="F494" s="295"/>
      <c r="G494" s="295"/>
      <c r="H494" s="325"/>
      <c r="I494" s="326"/>
    </row>
    <row r="495" spans="1:9" s="327" customFormat="1" ht="12.75">
      <c r="A495" s="295"/>
      <c r="B495" s="322"/>
      <c r="C495" s="323"/>
      <c r="D495" s="322"/>
      <c r="E495" s="324"/>
      <c r="F495" s="295"/>
      <c r="G495" s="295"/>
      <c r="H495" s="325"/>
      <c r="I495" s="326"/>
    </row>
    <row r="496" spans="1:9" s="327" customFormat="1" ht="12.75">
      <c r="A496" s="295"/>
      <c r="B496" s="322"/>
      <c r="C496" s="323"/>
      <c r="D496" s="322"/>
      <c r="E496" s="324"/>
      <c r="F496" s="295"/>
      <c r="G496" s="295"/>
      <c r="H496" s="325"/>
      <c r="I496" s="326"/>
    </row>
    <row r="497" spans="1:9" s="327" customFormat="1" ht="12.75">
      <c r="A497" s="295"/>
      <c r="B497" s="322"/>
      <c r="C497" s="323"/>
      <c r="D497" s="322"/>
      <c r="E497" s="324"/>
      <c r="F497" s="295"/>
      <c r="G497" s="295"/>
      <c r="H497" s="325"/>
      <c r="I497" s="326"/>
    </row>
    <row r="498" spans="1:9" s="327" customFormat="1" ht="12.75">
      <c r="A498" s="295"/>
      <c r="B498" s="322"/>
      <c r="C498" s="323"/>
      <c r="D498" s="322"/>
      <c r="E498" s="324"/>
      <c r="F498" s="295"/>
      <c r="G498" s="295"/>
      <c r="H498" s="325"/>
      <c r="I498" s="326"/>
    </row>
    <row r="499" spans="1:9" s="327" customFormat="1" ht="12.75">
      <c r="A499" s="295"/>
      <c r="B499" s="322"/>
      <c r="C499" s="323"/>
      <c r="D499" s="322"/>
      <c r="E499" s="324"/>
      <c r="F499" s="295"/>
      <c r="G499" s="295"/>
      <c r="H499" s="325"/>
      <c r="I499" s="326"/>
    </row>
    <row r="500" spans="1:9" s="327" customFormat="1" ht="12.75">
      <c r="A500" s="295"/>
      <c r="B500" s="322"/>
      <c r="C500" s="323"/>
      <c r="D500" s="322"/>
      <c r="E500" s="324"/>
      <c r="F500" s="295"/>
      <c r="G500" s="295"/>
      <c r="H500" s="325"/>
      <c r="I500" s="326"/>
    </row>
    <row r="501" spans="1:9" s="327" customFormat="1" ht="12.75">
      <c r="A501" s="295"/>
      <c r="B501" s="322"/>
      <c r="C501" s="323"/>
      <c r="D501" s="322"/>
      <c r="E501" s="324"/>
      <c r="F501" s="295"/>
      <c r="G501" s="295"/>
      <c r="H501" s="325"/>
      <c r="I501" s="326"/>
    </row>
    <row r="502" spans="1:9" s="327" customFormat="1" ht="12.75">
      <c r="A502" s="295"/>
      <c r="B502" s="322"/>
      <c r="C502" s="323"/>
      <c r="D502" s="322"/>
      <c r="E502" s="324"/>
      <c r="F502" s="295"/>
      <c r="G502" s="295"/>
      <c r="H502" s="325"/>
      <c r="I502" s="326"/>
    </row>
    <row r="503" spans="1:9" s="327" customFormat="1" ht="12.75">
      <c r="A503" s="295"/>
      <c r="B503" s="328"/>
      <c r="C503" s="329"/>
      <c r="D503" s="330"/>
      <c r="E503" s="322"/>
      <c r="F503" s="295"/>
      <c r="G503" s="295"/>
      <c r="H503" s="325"/>
      <c r="I503" s="326"/>
    </row>
    <row r="504" spans="1:9" s="327" customFormat="1" ht="12.75">
      <c r="A504" s="295"/>
      <c r="B504" s="328"/>
      <c r="C504" s="330"/>
      <c r="D504" s="330"/>
      <c r="E504" s="332"/>
      <c r="F504" s="295"/>
      <c r="G504" s="295"/>
      <c r="H504" s="336"/>
      <c r="I504" s="326"/>
    </row>
    <row r="505" spans="1:9" s="327" customFormat="1" ht="12.75">
      <c r="A505" s="295"/>
      <c r="B505" s="322"/>
      <c r="C505" s="323"/>
      <c r="D505" s="322"/>
      <c r="E505" s="324"/>
      <c r="F505" s="295"/>
      <c r="G505" s="295"/>
      <c r="H505" s="325"/>
      <c r="I505" s="326"/>
    </row>
    <row r="506" spans="1:9" s="327" customFormat="1" ht="12.75">
      <c r="A506" s="295"/>
      <c r="B506" s="328"/>
      <c r="C506" s="329"/>
      <c r="D506" s="330"/>
      <c r="E506" s="322"/>
      <c r="F506" s="295"/>
      <c r="G506" s="295"/>
      <c r="H506" s="325"/>
      <c r="I506" s="326"/>
    </row>
    <row r="507" spans="1:9" s="327" customFormat="1" ht="12.75">
      <c r="A507" s="295"/>
      <c r="B507" s="328"/>
      <c r="C507" s="330"/>
      <c r="D507" s="330"/>
      <c r="E507" s="332"/>
      <c r="F507" s="295"/>
      <c r="G507" s="295"/>
      <c r="H507" s="336"/>
      <c r="I507" s="326"/>
    </row>
    <row r="508" spans="1:9" s="327" customFormat="1" ht="12.75">
      <c r="A508" s="295"/>
      <c r="B508" s="328"/>
      <c r="C508" s="330"/>
      <c r="D508" s="330"/>
      <c r="E508" s="332"/>
      <c r="F508" s="295"/>
      <c r="G508" s="295"/>
      <c r="H508" s="336"/>
      <c r="I508" s="326"/>
    </row>
    <row r="509" spans="1:9" s="327" customFormat="1" ht="12.75">
      <c r="A509" s="295"/>
      <c r="B509" s="322"/>
      <c r="C509" s="323"/>
      <c r="D509" s="322"/>
      <c r="E509" s="324"/>
      <c r="F509" s="295"/>
      <c r="G509" s="295"/>
      <c r="H509" s="325"/>
      <c r="I509" s="326"/>
    </row>
    <row r="510" spans="1:9" s="327" customFormat="1" ht="12.75">
      <c r="A510" s="295"/>
      <c r="B510" s="322"/>
      <c r="C510" s="323"/>
      <c r="D510" s="322"/>
      <c r="E510" s="324"/>
      <c r="F510" s="295"/>
      <c r="G510" s="295"/>
      <c r="H510" s="325"/>
      <c r="I510" s="326"/>
    </row>
    <row r="511" spans="1:9" s="327" customFormat="1" ht="12.75">
      <c r="A511" s="295"/>
      <c r="B511" s="322"/>
      <c r="C511" s="323"/>
      <c r="D511" s="322"/>
      <c r="E511" s="324"/>
      <c r="F511" s="295"/>
      <c r="G511" s="295"/>
      <c r="H511" s="325"/>
      <c r="I511" s="326"/>
    </row>
    <row r="512" spans="1:9" s="327" customFormat="1" ht="12.75">
      <c r="A512" s="295"/>
      <c r="B512" s="322"/>
      <c r="C512" s="323"/>
      <c r="D512" s="322"/>
      <c r="E512" s="324"/>
      <c r="F512" s="295"/>
      <c r="G512" s="295"/>
      <c r="H512" s="325"/>
      <c r="I512" s="326"/>
    </row>
    <row r="513" spans="1:9" s="327" customFormat="1" ht="12.75">
      <c r="A513" s="295"/>
      <c r="B513" s="322"/>
      <c r="C513" s="323"/>
      <c r="D513" s="322"/>
      <c r="E513" s="324"/>
      <c r="F513" s="295"/>
      <c r="G513" s="295"/>
      <c r="H513" s="325"/>
      <c r="I513" s="326"/>
    </row>
    <row r="514" spans="1:9" s="327" customFormat="1" ht="12.75">
      <c r="A514" s="295"/>
      <c r="B514" s="322"/>
      <c r="C514" s="323"/>
      <c r="D514" s="322"/>
      <c r="E514" s="324"/>
      <c r="F514" s="295"/>
      <c r="G514" s="295"/>
      <c r="H514" s="325"/>
      <c r="I514" s="326"/>
    </row>
    <row r="515" spans="1:9" s="327" customFormat="1" ht="12.75">
      <c r="A515" s="295"/>
      <c r="B515" s="322"/>
      <c r="C515" s="323"/>
      <c r="D515" s="322"/>
      <c r="E515" s="324"/>
      <c r="F515" s="295"/>
      <c r="G515" s="295"/>
      <c r="H515" s="325"/>
      <c r="I515" s="326"/>
    </row>
    <row r="516" spans="1:9" s="327" customFormat="1" ht="12.75">
      <c r="A516" s="295"/>
      <c r="B516" s="322"/>
      <c r="C516" s="323"/>
      <c r="D516" s="322"/>
      <c r="E516" s="324"/>
      <c r="F516" s="295"/>
      <c r="G516" s="295"/>
      <c r="H516" s="325"/>
      <c r="I516" s="326"/>
    </row>
    <row r="517" spans="1:9" s="327" customFormat="1" ht="12.75">
      <c r="A517" s="295"/>
      <c r="B517" s="322"/>
      <c r="C517" s="323"/>
      <c r="D517" s="322"/>
      <c r="E517" s="324"/>
      <c r="F517" s="295"/>
      <c r="G517" s="295"/>
      <c r="H517" s="325"/>
      <c r="I517" s="326"/>
    </row>
    <row r="518" spans="1:9" s="327" customFormat="1" ht="12.75">
      <c r="A518" s="295"/>
      <c r="B518" s="322"/>
      <c r="C518" s="323"/>
      <c r="D518" s="322"/>
      <c r="E518" s="324"/>
      <c r="F518" s="295"/>
      <c r="G518" s="295"/>
      <c r="H518" s="325"/>
      <c r="I518" s="326"/>
    </row>
    <row r="519" spans="1:9" s="327" customFormat="1" ht="12.75">
      <c r="A519" s="295"/>
      <c r="B519" s="322"/>
      <c r="C519" s="323"/>
      <c r="D519" s="322"/>
      <c r="E519" s="324"/>
      <c r="F519" s="295"/>
      <c r="G519" s="295"/>
      <c r="H519" s="325"/>
      <c r="I519" s="326"/>
    </row>
    <row r="520" spans="1:9" s="327" customFormat="1" ht="12.75">
      <c r="A520" s="295"/>
      <c r="B520" s="322"/>
      <c r="C520" s="323"/>
      <c r="D520" s="322"/>
      <c r="E520" s="324"/>
      <c r="F520" s="295"/>
      <c r="G520" s="295"/>
      <c r="H520" s="325"/>
      <c r="I520" s="326"/>
    </row>
    <row r="521" spans="1:9" s="327" customFormat="1" ht="12.75">
      <c r="A521" s="295"/>
      <c r="B521" s="328"/>
      <c r="C521" s="329"/>
      <c r="D521" s="330"/>
      <c r="E521" s="322"/>
      <c r="F521" s="295"/>
      <c r="G521" s="295"/>
      <c r="H521" s="325"/>
      <c r="I521" s="326"/>
    </row>
    <row r="522" spans="1:9" s="327" customFormat="1" ht="12.75">
      <c r="A522" s="295"/>
      <c r="B522" s="328"/>
      <c r="C522" s="330"/>
      <c r="D522" s="330"/>
      <c r="E522" s="332"/>
      <c r="F522" s="295"/>
      <c r="G522" s="295"/>
      <c r="H522" s="336"/>
      <c r="I522" s="326"/>
    </row>
    <row r="523" spans="1:9" s="327" customFormat="1" ht="12.75">
      <c r="A523" s="295"/>
      <c r="B523" s="322"/>
      <c r="C523" s="323"/>
      <c r="D523" s="322"/>
      <c r="E523" s="324"/>
      <c r="F523" s="295"/>
      <c r="G523" s="295"/>
      <c r="H523" s="325"/>
      <c r="I523" s="326"/>
    </row>
    <row r="524" spans="1:9" s="327" customFormat="1" ht="12.75">
      <c r="A524" s="295"/>
      <c r="B524" s="328"/>
      <c r="C524" s="329"/>
      <c r="D524" s="330"/>
      <c r="E524" s="322"/>
      <c r="F524" s="295"/>
      <c r="G524" s="295"/>
      <c r="H524" s="325"/>
      <c r="I524" s="326"/>
    </row>
    <row r="525" spans="1:9" s="327" customFormat="1" ht="12.75">
      <c r="A525" s="295"/>
      <c r="B525" s="328"/>
      <c r="C525" s="330"/>
      <c r="D525" s="330"/>
      <c r="E525" s="332"/>
      <c r="F525" s="295"/>
      <c r="G525" s="295"/>
      <c r="H525" s="336"/>
      <c r="I525" s="326"/>
    </row>
    <row r="526" spans="1:9" s="327" customFormat="1" ht="12.75">
      <c r="A526" s="295"/>
      <c r="B526" s="322"/>
      <c r="C526" s="323"/>
      <c r="D526" s="322"/>
      <c r="E526" s="324"/>
      <c r="F526" s="295"/>
      <c r="G526" s="295"/>
      <c r="H526" s="325"/>
      <c r="I526" s="326"/>
    </row>
    <row r="527" spans="1:9" s="327" customFormat="1" ht="12.75">
      <c r="A527" s="295"/>
      <c r="B527" s="322"/>
      <c r="C527" s="323"/>
      <c r="D527" s="322"/>
      <c r="E527" s="324"/>
      <c r="F527" s="295"/>
      <c r="G527" s="295"/>
      <c r="H527" s="325"/>
      <c r="I527" s="326"/>
    </row>
    <row r="528" spans="1:9" s="327" customFormat="1" ht="12.75">
      <c r="A528" s="295"/>
      <c r="B528" s="328"/>
      <c r="C528" s="329"/>
      <c r="D528" s="330"/>
      <c r="E528" s="322"/>
      <c r="F528" s="295"/>
      <c r="G528" s="295"/>
      <c r="H528" s="325"/>
      <c r="I528" s="326"/>
    </row>
    <row r="529" spans="1:9" s="327" customFormat="1" ht="12.75">
      <c r="A529" s="295"/>
      <c r="B529" s="328"/>
      <c r="C529" s="330"/>
      <c r="D529" s="330"/>
      <c r="E529" s="332"/>
      <c r="F529" s="295"/>
      <c r="G529" s="295"/>
      <c r="H529" s="336"/>
      <c r="I529" s="326"/>
    </row>
    <row r="530" spans="1:9" s="327" customFormat="1" ht="12.75">
      <c r="A530" s="295"/>
      <c r="B530" s="322"/>
      <c r="C530" s="323"/>
      <c r="D530" s="322"/>
      <c r="E530" s="324"/>
      <c r="F530" s="295"/>
      <c r="G530" s="295"/>
      <c r="H530" s="325"/>
      <c r="I530" s="326"/>
    </row>
    <row r="531" spans="1:9" s="327" customFormat="1" ht="12.75">
      <c r="A531" s="295"/>
      <c r="B531" s="328"/>
      <c r="C531" s="329"/>
      <c r="D531" s="330"/>
      <c r="E531" s="322"/>
      <c r="F531" s="295"/>
      <c r="G531" s="295"/>
      <c r="H531" s="325"/>
      <c r="I531" s="326"/>
    </row>
    <row r="532" spans="1:9" s="327" customFormat="1" ht="12.75">
      <c r="A532" s="295"/>
      <c r="B532" s="328"/>
      <c r="C532" s="330"/>
      <c r="D532" s="330"/>
      <c r="E532" s="332"/>
      <c r="F532" s="295"/>
      <c r="G532" s="295"/>
      <c r="H532" s="336"/>
      <c r="I532" s="326"/>
    </row>
    <row r="533" spans="1:9" s="327" customFormat="1" ht="12.75">
      <c r="A533" s="295"/>
      <c r="B533" s="322"/>
      <c r="C533" s="323"/>
      <c r="D533" s="322"/>
      <c r="E533" s="324"/>
      <c r="F533" s="295"/>
      <c r="G533" s="295"/>
      <c r="H533" s="325"/>
      <c r="I533" s="326"/>
    </row>
    <row r="534" spans="1:9" s="327" customFormat="1" ht="12.75">
      <c r="A534" s="295"/>
      <c r="B534" s="328"/>
      <c r="C534" s="329"/>
      <c r="D534" s="330"/>
      <c r="E534" s="322"/>
      <c r="F534" s="295"/>
      <c r="G534" s="295"/>
      <c r="H534" s="325"/>
      <c r="I534" s="326"/>
    </row>
    <row r="535" spans="1:9" s="327" customFormat="1" ht="12.75">
      <c r="A535" s="295"/>
      <c r="B535" s="328"/>
      <c r="C535" s="329"/>
      <c r="D535" s="330"/>
      <c r="E535" s="322"/>
      <c r="F535" s="295"/>
      <c r="G535" s="295"/>
      <c r="H535" s="325"/>
      <c r="I535" s="326"/>
    </row>
    <row r="536" spans="1:9" s="327" customFormat="1" ht="12.75">
      <c r="A536" s="295"/>
      <c r="B536" s="328"/>
      <c r="C536" s="330"/>
      <c r="D536" s="330"/>
      <c r="E536" s="332"/>
      <c r="F536" s="295"/>
      <c r="G536" s="295"/>
      <c r="H536" s="336"/>
      <c r="I536" s="326"/>
    </row>
    <row r="537" spans="1:9" s="327" customFormat="1" ht="12.75">
      <c r="A537" s="295"/>
      <c r="B537" s="328"/>
      <c r="C537" s="330"/>
      <c r="D537" s="330"/>
      <c r="E537" s="332"/>
      <c r="F537" s="295"/>
      <c r="G537" s="295"/>
      <c r="H537" s="336"/>
      <c r="I537" s="326"/>
    </row>
    <row r="538" spans="1:9" s="327" customFormat="1" ht="12.75">
      <c r="A538" s="295"/>
      <c r="B538" s="322"/>
      <c r="C538" s="323"/>
      <c r="D538" s="322"/>
      <c r="E538" s="324"/>
      <c r="F538" s="295"/>
      <c r="G538" s="295"/>
      <c r="H538" s="325"/>
      <c r="I538" s="326"/>
    </row>
    <row r="539" spans="1:9" s="327" customFormat="1" ht="12.75">
      <c r="A539" s="295"/>
      <c r="B539" s="322"/>
      <c r="C539" s="323"/>
      <c r="D539" s="322"/>
      <c r="E539" s="324"/>
      <c r="F539" s="295"/>
      <c r="G539" s="295"/>
      <c r="H539" s="325"/>
      <c r="I539" s="326"/>
    </row>
    <row r="540" spans="1:9" s="327" customFormat="1" ht="12.75">
      <c r="A540" s="295"/>
      <c r="B540" s="322"/>
      <c r="C540" s="323"/>
      <c r="D540" s="322"/>
      <c r="E540" s="324"/>
      <c r="F540" s="295"/>
      <c r="G540" s="295"/>
      <c r="H540" s="325"/>
      <c r="I540" s="326"/>
    </row>
    <row r="541" spans="1:9" s="327" customFormat="1" ht="12.75">
      <c r="A541" s="295"/>
      <c r="B541" s="322"/>
      <c r="C541" s="323"/>
      <c r="D541" s="322"/>
      <c r="E541" s="324"/>
      <c r="F541" s="295"/>
      <c r="G541" s="295"/>
      <c r="H541" s="325"/>
      <c r="I541" s="326"/>
    </row>
    <row r="542" spans="1:9" s="327" customFormat="1" ht="12.75">
      <c r="A542" s="295"/>
      <c r="B542" s="322"/>
      <c r="C542" s="323"/>
      <c r="D542" s="322"/>
      <c r="E542" s="324"/>
      <c r="F542" s="295"/>
      <c r="G542" s="295"/>
      <c r="H542" s="325"/>
      <c r="I542" s="326"/>
    </row>
    <row r="543" spans="1:9" s="327" customFormat="1" ht="12.75">
      <c r="A543" s="295"/>
      <c r="B543" s="322"/>
      <c r="C543" s="323"/>
      <c r="D543" s="322"/>
      <c r="E543" s="324"/>
      <c r="F543" s="295"/>
      <c r="G543" s="295"/>
      <c r="H543" s="325"/>
      <c r="I543" s="326"/>
    </row>
    <row r="544" spans="1:9" s="327" customFormat="1" ht="12.75">
      <c r="A544" s="295"/>
      <c r="B544" s="322"/>
      <c r="C544" s="323"/>
      <c r="D544" s="322"/>
      <c r="E544" s="324"/>
      <c r="F544" s="295"/>
      <c r="G544" s="295"/>
      <c r="H544" s="325"/>
      <c r="I544" s="326"/>
    </row>
    <row r="545" spans="1:9" s="327" customFormat="1" ht="12.75">
      <c r="A545" s="295"/>
      <c r="B545" s="322"/>
      <c r="C545" s="323"/>
      <c r="D545" s="322"/>
      <c r="E545" s="324"/>
      <c r="F545" s="295"/>
      <c r="G545" s="295"/>
      <c r="H545" s="325"/>
      <c r="I545" s="326"/>
    </row>
    <row r="546" spans="1:9" s="327" customFormat="1" ht="12.75">
      <c r="A546" s="295"/>
      <c r="B546" s="322"/>
      <c r="C546" s="323"/>
      <c r="D546" s="322"/>
      <c r="E546" s="324"/>
      <c r="F546" s="295"/>
      <c r="G546" s="295"/>
      <c r="H546" s="325"/>
      <c r="I546" s="326"/>
    </row>
    <row r="547" spans="1:9" s="327" customFormat="1" ht="12.75">
      <c r="A547" s="295"/>
      <c r="B547" s="322"/>
      <c r="C547" s="323"/>
      <c r="D547" s="322"/>
      <c r="E547" s="324"/>
      <c r="F547" s="295"/>
      <c r="G547" s="295"/>
      <c r="H547" s="325"/>
      <c r="I547" s="326"/>
    </row>
    <row r="548" spans="1:9" s="327" customFormat="1" ht="12.75">
      <c r="A548" s="295"/>
      <c r="B548" s="322"/>
      <c r="C548" s="323"/>
      <c r="D548" s="322"/>
      <c r="E548" s="324"/>
      <c r="F548" s="295"/>
      <c r="G548" s="295"/>
      <c r="H548" s="325"/>
      <c r="I548" s="326"/>
    </row>
    <row r="549" spans="1:9" s="327" customFormat="1" ht="12.75">
      <c r="A549" s="295"/>
      <c r="B549" s="322"/>
      <c r="C549" s="323"/>
      <c r="D549" s="322"/>
      <c r="E549" s="324"/>
      <c r="F549" s="295"/>
      <c r="G549" s="295"/>
      <c r="H549" s="325"/>
      <c r="I549" s="326"/>
    </row>
    <row r="550" spans="1:9" s="327" customFormat="1" ht="12.75">
      <c r="A550" s="295"/>
      <c r="B550" s="322"/>
      <c r="C550" s="323"/>
      <c r="D550" s="322"/>
      <c r="E550" s="324"/>
      <c r="F550" s="295"/>
      <c r="G550" s="295"/>
      <c r="H550" s="325"/>
      <c r="I550" s="326"/>
    </row>
    <row r="551" spans="1:9" s="327" customFormat="1" ht="12.75">
      <c r="A551" s="295"/>
      <c r="B551" s="328"/>
      <c r="C551" s="329"/>
      <c r="D551" s="330"/>
      <c r="E551" s="322"/>
      <c r="F551" s="295"/>
      <c r="G551" s="295"/>
      <c r="H551" s="325"/>
      <c r="I551" s="326"/>
    </row>
    <row r="552" spans="1:9" s="327" customFormat="1" ht="12.75">
      <c r="A552" s="295"/>
      <c r="B552" s="328"/>
      <c r="C552" s="330"/>
      <c r="D552" s="330"/>
      <c r="E552" s="332"/>
      <c r="F552" s="295"/>
      <c r="G552" s="295"/>
      <c r="H552" s="336"/>
      <c r="I552" s="326"/>
    </row>
    <row r="553" spans="1:9" s="327" customFormat="1" ht="12.75">
      <c r="A553" s="295"/>
      <c r="B553" s="322"/>
      <c r="C553" s="323"/>
      <c r="D553" s="322"/>
      <c r="E553" s="324"/>
      <c r="F553" s="295"/>
      <c r="G553" s="295"/>
      <c r="H553" s="325"/>
      <c r="I553" s="326"/>
    </row>
    <row r="554" spans="1:9" s="327" customFormat="1" ht="12.75">
      <c r="A554" s="295"/>
      <c r="B554" s="328"/>
      <c r="C554" s="329"/>
      <c r="D554" s="330"/>
      <c r="E554" s="322"/>
      <c r="F554" s="295"/>
      <c r="G554" s="295"/>
      <c r="H554" s="325"/>
      <c r="I554" s="326"/>
    </row>
    <row r="555" spans="1:9" s="327" customFormat="1" ht="12.75">
      <c r="A555" s="295"/>
      <c r="B555" s="328"/>
      <c r="C555" s="330"/>
      <c r="D555" s="330"/>
      <c r="E555" s="332"/>
      <c r="F555" s="295"/>
      <c r="G555" s="295"/>
      <c r="H555" s="336"/>
      <c r="I555" s="326"/>
    </row>
    <row r="556" spans="1:9" s="327" customFormat="1" ht="12.75">
      <c r="A556" s="295"/>
      <c r="B556" s="322"/>
      <c r="C556" s="323"/>
      <c r="D556" s="322"/>
      <c r="E556" s="324"/>
      <c r="F556" s="295"/>
      <c r="G556" s="295"/>
      <c r="H556" s="325"/>
      <c r="I556" s="326"/>
    </row>
    <row r="557" spans="1:9" s="327" customFormat="1" ht="12.75">
      <c r="A557" s="295"/>
      <c r="B557" s="328"/>
      <c r="C557" s="329"/>
      <c r="D557" s="330"/>
      <c r="E557" s="322"/>
      <c r="F557" s="295"/>
      <c r="G557" s="295"/>
      <c r="H557" s="325"/>
      <c r="I557" s="326"/>
    </row>
    <row r="558" spans="1:9" s="327" customFormat="1" ht="12.75">
      <c r="A558" s="295"/>
      <c r="B558" s="328"/>
      <c r="C558" s="329"/>
      <c r="D558" s="330"/>
      <c r="E558" s="322"/>
      <c r="F558" s="295"/>
      <c r="G558" s="295"/>
      <c r="H558" s="325"/>
      <c r="I558" s="326"/>
    </row>
    <row r="559" spans="1:9" s="327" customFormat="1" ht="12.75">
      <c r="A559" s="295"/>
      <c r="B559" s="328"/>
      <c r="C559" s="330"/>
      <c r="D559" s="330"/>
      <c r="E559" s="332"/>
      <c r="F559" s="295"/>
      <c r="G559" s="295"/>
      <c r="H559" s="336"/>
      <c r="I559" s="326"/>
    </row>
    <row r="560" spans="1:9" s="327" customFormat="1" ht="12.75">
      <c r="A560" s="295"/>
      <c r="B560" s="331"/>
      <c r="C560" s="323"/>
      <c r="D560" s="322"/>
      <c r="E560" s="324"/>
      <c r="F560" s="295"/>
      <c r="G560" s="295"/>
      <c r="H560" s="325"/>
      <c r="I560" s="326"/>
    </row>
    <row r="561" spans="1:9" s="327" customFormat="1" ht="12.75">
      <c r="A561" s="295"/>
      <c r="B561" s="331"/>
      <c r="C561" s="323"/>
      <c r="D561" s="322"/>
      <c r="E561" s="324"/>
      <c r="F561" s="295"/>
      <c r="G561" s="295"/>
      <c r="H561" s="325"/>
      <c r="I561" s="326"/>
    </row>
    <row r="562" spans="1:9" s="327" customFormat="1" ht="12.75">
      <c r="A562" s="295"/>
      <c r="B562" s="331"/>
      <c r="C562" s="323"/>
      <c r="D562" s="322"/>
      <c r="E562" s="324"/>
      <c r="F562" s="295"/>
      <c r="G562" s="295"/>
      <c r="H562" s="325"/>
      <c r="I562" s="326"/>
    </row>
    <row r="563" spans="1:9" s="327" customFormat="1" ht="12.75">
      <c r="A563" s="295"/>
      <c r="B563" s="331"/>
      <c r="C563" s="323"/>
      <c r="D563" s="322"/>
      <c r="E563" s="324"/>
      <c r="F563" s="295"/>
      <c r="G563" s="295"/>
      <c r="H563" s="325"/>
      <c r="I563" s="326"/>
    </row>
    <row r="564" spans="1:9" s="327" customFormat="1" ht="12.75">
      <c r="A564" s="295"/>
      <c r="B564" s="331"/>
      <c r="C564" s="323"/>
      <c r="D564" s="322"/>
      <c r="E564" s="324"/>
      <c r="F564" s="295"/>
      <c r="G564" s="295"/>
      <c r="H564" s="325"/>
      <c r="I564" s="326"/>
    </row>
    <row r="565" spans="1:9" s="327" customFormat="1" ht="12.75">
      <c r="A565" s="295"/>
      <c r="B565" s="331"/>
      <c r="C565" s="323"/>
      <c r="D565" s="322"/>
      <c r="E565" s="324"/>
      <c r="F565" s="295"/>
      <c r="G565" s="295"/>
      <c r="H565" s="325"/>
      <c r="I565" s="326"/>
    </row>
    <row r="566" spans="1:9" s="327" customFormat="1" ht="12.75">
      <c r="A566" s="295"/>
      <c r="B566" s="331"/>
      <c r="C566" s="323"/>
      <c r="D566" s="322"/>
      <c r="E566" s="324"/>
      <c r="F566" s="295"/>
      <c r="G566" s="295"/>
      <c r="H566" s="325"/>
      <c r="I566" s="326"/>
    </row>
    <row r="567" spans="1:9" s="327" customFormat="1" ht="12.75">
      <c r="A567" s="295"/>
      <c r="B567" s="331"/>
      <c r="C567" s="323"/>
      <c r="D567" s="322"/>
      <c r="E567" s="324"/>
      <c r="F567" s="295"/>
      <c r="G567" s="295"/>
      <c r="H567" s="325"/>
      <c r="I567" s="326"/>
    </row>
    <row r="568" spans="1:9" s="327" customFormat="1" ht="12.75">
      <c r="A568" s="295"/>
      <c r="B568" s="331"/>
      <c r="C568" s="323"/>
      <c r="D568" s="322"/>
      <c r="E568" s="324"/>
      <c r="F568" s="295"/>
      <c r="G568" s="295"/>
      <c r="H568" s="325"/>
      <c r="I568" s="326"/>
    </row>
    <row r="569" spans="1:9" s="327" customFormat="1" ht="12.75">
      <c r="A569" s="295"/>
      <c r="B569" s="331"/>
      <c r="C569" s="323"/>
      <c r="D569" s="322"/>
      <c r="E569" s="324"/>
      <c r="F569" s="295"/>
      <c r="G569" s="295"/>
      <c r="H569" s="325"/>
      <c r="I569" s="326"/>
    </row>
    <row r="570" spans="1:9" s="327" customFormat="1" ht="12.75">
      <c r="A570" s="295"/>
      <c r="B570" s="331"/>
      <c r="C570" s="323"/>
      <c r="D570" s="322"/>
      <c r="E570" s="324"/>
      <c r="F570" s="295"/>
      <c r="G570" s="295"/>
      <c r="H570" s="325"/>
      <c r="I570" s="326"/>
    </row>
    <row r="571" spans="1:9" s="327" customFormat="1" ht="12.75">
      <c r="A571" s="295"/>
      <c r="B571" s="328"/>
      <c r="C571" s="329"/>
      <c r="D571" s="330"/>
      <c r="E571" s="322"/>
      <c r="F571" s="295"/>
      <c r="G571" s="295"/>
      <c r="H571" s="325"/>
      <c r="I571" s="326"/>
    </row>
    <row r="572" spans="1:9" s="327" customFormat="1" ht="12.75">
      <c r="A572" s="295"/>
      <c r="B572" s="328"/>
      <c r="C572" s="330"/>
      <c r="D572" s="330"/>
      <c r="E572" s="332"/>
      <c r="F572" s="295"/>
      <c r="G572" s="295"/>
      <c r="H572" s="336"/>
      <c r="I572" s="326"/>
    </row>
    <row r="573" spans="1:9" s="327" customFormat="1" ht="12.75">
      <c r="A573" s="295"/>
      <c r="B573" s="331"/>
      <c r="C573" s="323"/>
      <c r="D573" s="322"/>
      <c r="E573" s="324"/>
      <c r="F573" s="295"/>
      <c r="G573" s="295"/>
      <c r="H573" s="325"/>
      <c r="I573" s="326"/>
    </row>
    <row r="574" spans="1:9" s="327" customFormat="1" ht="12.75">
      <c r="A574" s="295"/>
      <c r="B574" s="331"/>
      <c r="C574" s="323"/>
      <c r="D574" s="322"/>
      <c r="E574" s="324"/>
      <c r="F574" s="295"/>
      <c r="G574" s="295"/>
      <c r="H574" s="325"/>
      <c r="I574" s="326"/>
    </row>
    <row r="575" spans="1:9" s="327" customFormat="1" ht="12.75">
      <c r="A575" s="295"/>
      <c r="B575" s="331"/>
      <c r="C575" s="323"/>
      <c r="D575" s="322"/>
      <c r="E575" s="324"/>
      <c r="F575" s="295"/>
      <c r="G575" s="295"/>
      <c r="H575" s="325"/>
      <c r="I575" s="326"/>
    </row>
    <row r="576" spans="1:9" s="327" customFormat="1" ht="12.75">
      <c r="A576" s="295"/>
      <c r="B576" s="328"/>
      <c r="C576" s="329"/>
      <c r="D576" s="330"/>
      <c r="E576" s="322"/>
      <c r="F576" s="295"/>
      <c r="G576" s="295"/>
      <c r="H576" s="325"/>
      <c r="I576" s="326"/>
    </row>
    <row r="577" spans="1:9" s="327" customFormat="1" ht="12.75">
      <c r="A577" s="295"/>
      <c r="B577" s="328"/>
      <c r="C577" s="329"/>
      <c r="D577" s="330"/>
      <c r="E577" s="322"/>
      <c r="F577" s="295"/>
      <c r="G577" s="295"/>
      <c r="H577" s="325"/>
      <c r="I577" s="326"/>
    </row>
    <row r="578" spans="1:9" s="327" customFormat="1" ht="12.75">
      <c r="A578" s="295"/>
      <c r="B578" s="328"/>
      <c r="C578" s="337"/>
      <c r="D578" s="330"/>
      <c r="E578" s="332"/>
      <c r="F578" s="295"/>
      <c r="G578" s="295"/>
      <c r="H578" s="336"/>
      <c r="I578" s="326"/>
    </row>
    <row r="579" spans="1:9" s="327" customFormat="1" ht="12.75">
      <c r="A579" s="295"/>
      <c r="B579" s="328"/>
      <c r="C579" s="330"/>
      <c r="D579" s="330"/>
      <c r="E579" s="332"/>
      <c r="F579" s="295"/>
      <c r="G579" s="295"/>
      <c r="H579" s="336"/>
      <c r="I579" s="326"/>
    </row>
    <row r="580" spans="1:9" s="327" customFormat="1" ht="12.75">
      <c r="A580" s="295"/>
      <c r="B580" s="331"/>
      <c r="C580" s="323"/>
      <c r="D580" s="322"/>
      <c r="E580" s="324"/>
      <c r="F580" s="295"/>
      <c r="G580" s="295"/>
      <c r="H580" s="325"/>
      <c r="I580" s="326"/>
    </row>
    <row r="581" spans="1:9" s="327" customFormat="1" ht="12.75">
      <c r="A581" s="295"/>
      <c r="B581" s="331"/>
      <c r="C581" s="323"/>
      <c r="D581" s="322"/>
      <c r="E581" s="324"/>
      <c r="F581" s="295"/>
      <c r="G581" s="295"/>
      <c r="H581" s="325"/>
      <c r="I581" s="326"/>
    </row>
    <row r="582" spans="1:9" s="327" customFormat="1" ht="12.75">
      <c r="A582" s="295"/>
      <c r="B582" s="331"/>
      <c r="C582" s="323"/>
      <c r="D582" s="322"/>
      <c r="E582" s="324"/>
      <c r="F582" s="295"/>
      <c r="G582" s="295"/>
      <c r="H582" s="325"/>
      <c r="I582" s="326"/>
    </row>
    <row r="583" spans="1:9" s="327" customFormat="1" ht="12.75">
      <c r="A583" s="295"/>
      <c r="B583" s="331"/>
      <c r="C583" s="323"/>
      <c r="D583" s="322"/>
      <c r="E583" s="324"/>
      <c r="F583" s="295"/>
      <c r="G583" s="295"/>
      <c r="H583" s="325"/>
      <c r="I583" s="326"/>
    </row>
    <row r="584" spans="1:9" s="327" customFormat="1" ht="12.75">
      <c r="A584" s="295"/>
      <c r="B584" s="331"/>
      <c r="C584" s="323"/>
      <c r="D584" s="322"/>
      <c r="E584" s="324"/>
      <c r="F584" s="295"/>
      <c r="G584" s="295"/>
      <c r="H584" s="325"/>
      <c r="I584" s="326"/>
    </row>
    <row r="585" spans="1:9" s="327" customFormat="1" ht="12.75">
      <c r="A585" s="295"/>
      <c r="B585" s="331"/>
      <c r="C585" s="323"/>
      <c r="D585" s="322"/>
      <c r="E585" s="324"/>
      <c r="F585" s="295"/>
      <c r="G585" s="295"/>
      <c r="H585" s="325"/>
      <c r="I585" s="326"/>
    </row>
    <row r="586" spans="1:9" s="327" customFormat="1" ht="12.75">
      <c r="A586" s="295"/>
      <c r="B586" s="331"/>
      <c r="C586" s="323"/>
      <c r="D586" s="322"/>
      <c r="E586" s="324"/>
      <c r="F586" s="295"/>
      <c r="G586" s="295"/>
      <c r="H586" s="325"/>
      <c r="I586" s="326"/>
    </row>
    <row r="587" spans="1:9" s="327" customFormat="1" ht="12.75">
      <c r="A587" s="295"/>
      <c r="B587" s="331"/>
      <c r="C587" s="323"/>
      <c r="D587" s="322"/>
      <c r="E587" s="324"/>
      <c r="F587" s="295"/>
      <c r="G587" s="295"/>
      <c r="H587" s="325"/>
      <c r="I587" s="326"/>
    </row>
    <row r="588" spans="1:9" s="327" customFormat="1" ht="12.75">
      <c r="A588" s="295"/>
      <c r="B588" s="331"/>
      <c r="C588" s="323"/>
      <c r="D588" s="322"/>
      <c r="E588" s="324"/>
      <c r="F588" s="295"/>
      <c r="G588" s="295"/>
      <c r="H588" s="325"/>
      <c r="I588" s="326"/>
    </row>
    <row r="589" spans="1:9" s="327" customFormat="1" ht="12.75">
      <c r="A589" s="295"/>
      <c r="B589" s="331"/>
      <c r="C589" s="323"/>
      <c r="D589" s="322"/>
      <c r="E589" s="324"/>
      <c r="F589" s="295"/>
      <c r="G589" s="295"/>
      <c r="H589" s="325"/>
      <c r="I589" s="326"/>
    </row>
    <row r="590" spans="1:9" s="327" customFormat="1" ht="12.75">
      <c r="A590" s="295"/>
      <c r="B590" s="328"/>
      <c r="C590" s="329"/>
      <c r="D590" s="330"/>
      <c r="E590" s="322"/>
      <c r="F590" s="295"/>
      <c r="G590" s="295"/>
      <c r="H590" s="325"/>
      <c r="I590" s="326"/>
    </row>
    <row r="591" spans="1:9" s="327" customFormat="1" ht="12.75">
      <c r="A591" s="295"/>
      <c r="B591" s="328"/>
      <c r="C591" s="330"/>
      <c r="D591" s="330"/>
      <c r="E591" s="332"/>
      <c r="F591" s="295"/>
      <c r="G591" s="295"/>
      <c r="H591" s="336"/>
      <c r="I591" s="326"/>
    </row>
    <row r="592" spans="1:9" s="327" customFormat="1" ht="12.75">
      <c r="A592" s="295"/>
      <c r="B592" s="331"/>
      <c r="C592" s="323"/>
      <c r="D592" s="322"/>
      <c r="E592" s="324"/>
      <c r="F592" s="295"/>
      <c r="G592" s="295"/>
      <c r="H592" s="325"/>
      <c r="I592" s="326"/>
    </row>
    <row r="593" spans="1:9" s="327" customFormat="1" ht="12.75">
      <c r="A593" s="295"/>
      <c r="B593" s="331"/>
      <c r="C593" s="323"/>
      <c r="D593" s="322"/>
      <c r="E593" s="324"/>
      <c r="F593" s="295"/>
      <c r="G593" s="295"/>
      <c r="H593" s="325"/>
      <c r="I593" s="326"/>
    </row>
    <row r="594" spans="1:9" s="327" customFormat="1" ht="12.75">
      <c r="A594" s="295"/>
      <c r="B594" s="331"/>
      <c r="C594" s="323"/>
      <c r="D594" s="322"/>
      <c r="E594" s="324"/>
      <c r="F594" s="295"/>
      <c r="G594" s="295"/>
      <c r="H594" s="325"/>
      <c r="I594" s="326"/>
    </row>
    <row r="595" spans="1:9" s="327" customFormat="1" ht="12.75">
      <c r="A595" s="295"/>
      <c r="B595" s="331"/>
      <c r="C595" s="323"/>
      <c r="D595" s="322"/>
      <c r="E595" s="324"/>
      <c r="F595" s="295"/>
      <c r="G595" s="295"/>
      <c r="H595" s="325"/>
      <c r="I595" s="326"/>
    </row>
    <row r="596" spans="1:9" s="327" customFormat="1" ht="12.75">
      <c r="A596" s="295"/>
      <c r="B596" s="331"/>
      <c r="C596" s="323"/>
      <c r="D596" s="322"/>
      <c r="E596" s="324"/>
      <c r="F596" s="295"/>
      <c r="G596" s="295"/>
      <c r="H596" s="325"/>
      <c r="I596" s="326"/>
    </row>
    <row r="597" spans="1:9" s="327" customFormat="1" ht="12.75">
      <c r="A597" s="295"/>
      <c r="B597" s="331"/>
      <c r="C597" s="323"/>
      <c r="D597" s="322"/>
      <c r="E597" s="324"/>
      <c r="F597" s="295"/>
      <c r="G597" s="295"/>
      <c r="H597" s="325"/>
      <c r="I597" s="326"/>
    </row>
    <row r="598" spans="1:9" s="327" customFormat="1" ht="12.75">
      <c r="A598" s="295"/>
      <c r="B598" s="331"/>
      <c r="C598" s="323"/>
      <c r="D598" s="322"/>
      <c r="E598" s="324"/>
      <c r="F598" s="295"/>
      <c r="G598" s="295"/>
      <c r="H598" s="325"/>
      <c r="I598" s="326"/>
    </row>
    <row r="599" spans="1:9" s="327" customFormat="1" ht="12.75">
      <c r="A599" s="295"/>
      <c r="B599" s="331"/>
      <c r="C599" s="323"/>
      <c r="D599" s="322"/>
      <c r="E599" s="324"/>
      <c r="F599" s="295"/>
      <c r="G599" s="295"/>
      <c r="H599" s="325"/>
      <c r="I599" s="326"/>
    </row>
    <row r="600" spans="1:9" s="327" customFormat="1" ht="12.75">
      <c r="A600" s="295"/>
      <c r="B600" s="331"/>
      <c r="C600" s="323"/>
      <c r="D600" s="322"/>
      <c r="E600" s="324"/>
      <c r="F600" s="295"/>
      <c r="G600" s="295"/>
      <c r="H600" s="325"/>
      <c r="I600" s="326"/>
    </row>
    <row r="601" spans="1:9" s="327" customFormat="1" ht="12.75">
      <c r="A601" s="295"/>
      <c r="B601" s="331"/>
      <c r="C601" s="323"/>
      <c r="D601" s="322"/>
      <c r="E601" s="324"/>
      <c r="F601" s="295"/>
      <c r="G601" s="295"/>
      <c r="H601" s="325"/>
      <c r="I601" s="326"/>
    </row>
    <row r="602" spans="1:9" s="327" customFormat="1" ht="12.75">
      <c r="A602" s="295"/>
      <c r="B602" s="328"/>
      <c r="C602" s="329"/>
      <c r="D602" s="330"/>
      <c r="E602" s="322"/>
      <c r="F602" s="295"/>
      <c r="G602" s="295"/>
      <c r="H602" s="325"/>
      <c r="I602" s="326"/>
    </row>
    <row r="603" spans="1:9" s="327" customFormat="1" ht="12.75">
      <c r="A603" s="295"/>
      <c r="B603" s="328"/>
      <c r="C603" s="330"/>
      <c r="D603" s="330"/>
      <c r="E603" s="332"/>
      <c r="F603" s="295"/>
      <c r="G603" s="295"/>
      <c r="H603" s="336"/>
      <c r="I603" s="326"/>
    </row>
    <row r="604" spans="1:9" s="327" customFormat="1" ht="12.75">
      <c r="A604" s="295"/>
      <c r="B604" s="331"/>
      <c r="C604" s="323"/>
      <c r="D604" s="322"/>
      <c r="E604" s="324"/>
      <c r="F604" s="295"/>
      <c r="G604" s="295"/>
      <c r="H604" s="325"/>
      <c r="I604" s="326"/>
    </row>
    <row r="605" spans="1:9" s="327" customFormat="1" ht="12.75">
      <c r="A605" s="295"/>
      <c r="B605" s="331"/>
      <c r="C605" s="323"/>
      <c r="D605" s="322"/>
      <c r="E605" s="324"/>
      <c r="F605" s="295"/>
      <c r="G605" s="295"/>
      <c r="H605" s="325"/>
      <c r="I605" s="326"/>
    </row>
    <row r="606" spans="1:9" s="327" customFormat="1" ht="12.75">
      <c r="A606" s="295"/>
      <c r="B606" s="328"/>
      <c r="C606" s="329"/>
      <c r="D606" s="330"/>
      <c r="E606" s="322"/>
      <c r="F606" s="295"/>
      <c r="G606" s="295"/>
      <c r="H606" s="325"/>
      <c r="I606" s="326"/>
    </row>
    <row r="607" spans="1:9" s="327" customFormat="1" ht="12.75">
      <c r="A607" s="295"/>
      <c r="B607" s="328"/>
      <c r="C607" s="329"/>
      <c r="D607" s="330"/>
      <c r="E607" s="322"/>
      <c r="F607" s="295"/>
      <c r="G607" s="295"/>
      <c r="H607" s="325"/>
      <c r="I607" s="326"/>
    </row>
    <row r="608" spans="1:9" s="327" customFormat="1" ht="12.75">
      <c r="A608" s="295"/>
      <c r="B608" s="328"/>
      <c r="C608" s="337"/>
      <c r="D608" s="330"/>
      <c r="E608" s="332"/>
      <c r="F608" s="295"/>
      <c r="G608" s="295"/>
      <c r="H608" s="336"/>
      <c r="I608" s="326"/>
    </row>
    <row r="609" spans="1:9" s="327" customFormat="1" ht="12.75">
      <c r="A609" s="295"/>
      <c r="B609" s="328"/>
      <c r="C609" s="330"/>
      <c r="D609" s="330"/>
      <c r="E609" s="332"/>
      <c r="F609" s="295"/>
      <c r="G609" s="295"/>
      <c r="H609" s="336"/>
      <c r="I609" s="326"/>
    </row>
    <row r="610" spans="1:9" s="327" customFormat="1" ht="12.75">
      <c r="A610" s="295"/>
      <c r="B610" s="331"/>
      <c r="C610" s="323"/>
      <c r="D610" s="322"/>
      <c r="E610" s="324"/>
      <c r="F610" s="295"/>
      <c r="G610" s="295"/>
      <c r="H610" s="325"/>
      <c r="I610" s="326"/>
    </row>
    <row r="611" spans="1:9" s="327" customFormat="1" ht="12.75">
      <c r="A611" s="295"/>
      <c r="B611" s="328"/>
      <c r="C611" s="329"/>
      <c r="D611" s="330"/>
      <c r="E611" s="322"/>
      <c r="F611" s="295"/>
      <c r="G611" s="295"/>
      <c r="H611" s="325"/>
      <c r="I611" s="326"/>
    </row>
    <row r="612" spans="1:9" s="327" customFormat="1" ht="12.75">
      <c r="A612" s="295"/>
      <c r="B612" s="328"/>
      <c r="C612" s="330"/>
      <c r="D612" s="330"/>
      <c r="E612" s="332"/>
      <c r="F612" s="295"/>
      <c r="G612" s="295"/>
      <c r="H612" s="336"/>
      <c r="I612" s="326"/>
    </row>
    <row r="613" spans="1:9" s="327" customFormat="1" ht="12.75">
      <c r="A613" s="295"/>
      <c r="B613" s="322"/>
      <c r="C613" s="323"/>
      <c r="D613" s="322"/>
      <c r="E613" s="324"/>
      <c r="F613" s="295"/>
      <c r="G613" s="295"/>
      <c r="H613" s="325"/>
      <c r="I613" s="326"/>
    </row>
    <row r="614" spans="1:9" s="327" customFormat="1" ht="12.75">
      <c r="A614" s="295"/>
      <c r="B614" s="331"/>
      <c r="C614" s="323"/>
      <c r="D614" s="322"/>
      <c r="E614" s="324"/>
      <c r="F614" s="295"/>
      <c r="G614" s="295"/>
      <c r="H614" s="325"/>
      <c r="I614" s="326"/>
    </row>
    <row r="615" spans="1:9" s="327" customFormat="1" ht="12.75">
      <c r="A615" s="295"/>
      <c r="B615" s="331"/>
      <c r="C615" s="323"/>
      <c r="D615" s="322"/>
      <c r="E615" s="324"/>
      <c r="F615" s="295"/>
      <c r="G615" s="295"/>
      <c r="H615" s="325"/>
      <c r="I615" s="326"/>
    </row>
    <row r="616" spans="1:9" s="327" customFormat="1" ht="12.75">
      <c r="A616" s="295"/>
      <c r="B616" s="331"/>
      <c r="C616" s="323"/>
      <c r="D616" s="322"/>
      <c r="E616" s="324"/>
      <c r="F616" s="295"/>
      <c r="G616" s="295"/>
      <c r="H616" s="325"/>
      <c r="I616" s="326"/>
    </row>
    <row r="617" spans="1:9" s="327" customFormat="1" ht="12.75">
      <c r="A617" s="295"/>
      <c r="B617" s="331"/>
      <c r="C617" s="323"/>
      <c r="D617" s="322"/>
      <c r="E617" s="324"/>
      <c r="F617" s="295"/>
      <c r="G617" s="295"/>
      <c r="H617" s="325"/>
      <c r="I617" s="326"/>
    </row>
    <row r="618" spans="1:9" s="327" customFormat="1" ht="12.75">
      <c r="A618" s="295"/>
      <c r="B618" s="331"/>
      <c r="C618" s="323"/>
      <c r="D618" s="322"/>
      <c r="E618" s="324"/>
      <c r="F618" s="295"/>
      <c r="G618" s="295"/>
      <c r="H618" s="325"/>
      <c r="I618" s="326"/>
    </row>
    <row r="619" spans="1:9" s="327" customFormat="1" ht="12.75">
      <c r="A619" s="295"/>
      <c r="B619" s="331"/>
      <c r="C619" s="323"/>
      <c r="D619" s="322"/>
      <c r="E619" s="324"/>
      <c r="F619" s="295"/>
      <c r="G619" s="295"/>
      <c r="H619" s="325"/>
      <c r="I619" s="326"/>
    </row>
    <row r="620" spans="1:9" s="327" customFormat="1" ht="12.75">
      <c r="A620" s="295"/>
      <c r="B620" s="331"/>
      <c r="C620" s="323"/>
      <c r="D620" s="322"/>
      <c r="E620" s="324"/>
      <c r="F620" s="295"/>
      <c r="G620" s="295"/>
      <c r="H620" s="325"/>
      <c r="I620" s="326"/>
    </row>
    <row r="621" spans="1:9" s="327" customFormat="1" ht="12.75">
      <c r="A621" s="295"/>
      <c r="B621" s="331"/>
      <c r="C621" s="323"/>
      <c r="D621" s="322"/>
      <c r="E621" s="324"/>
      <c r="F621" s="295"/>
      <c r="G621" s="295"/>
      <c r="H621" s="325"/>
      <c r="I621" s="326"/>
    </row>
    <row r="622" spans="1:9" s="327" customFormat="1" ht="12.75">
      <c r="A622" s="295"/>
      <c r="B622" s="331"/>
      <c r="C622" s="323"/>
      <c r="D622" s="322"/>
      <c r="E622" s="324"/>
      <c r="F622" s="295"/>
      <c r="G622" s="295"/>
      <c r="H622" s="325"/>
      <c r="I622" s="326"/>
    </row>
    <row r="623" spans="1:9" s="327" customFormat="1" ht="12.75">
      <c r="A623" s="295"/>
      <c r="B623" s="331"/>
      <c r="C623" s="323"/>
      <c r="D623" s="322"/>
      <c r="E623" s="324"/>
      <c r="F623" s="295"/>
      <c r="G623" s="295"/>
      <c r="H623" s="325"/>
      <c r="I623" s="326"/>
    </row>
    <row r="624" spans="1:9" s="327" customFormat="1" ht="12.75">
      <c r="A624" s="295"/>
      <c r="B624" s="328"/>
      <c r="C624" s="329"/>
      <c r="D624" s="330"/>
      <c r="E624" s="322"/>
      <c r="F624" s="295"/>
      <c r="G624" s="295"/>
      <c r="H624" s="325"/>
      <c r="I624" s="326"/>
    </row>
    <row r="625" spans="1:9" s="327" customFormat="1" ht="12.75">
      <c r="A625" s="295"/>
      <c r="B625" s="328"/>
      <c r="C625" s="329"/>
      <c r="D625" s="330"/>
      <c r="E625" s="322"/>
      <c r="F625" s="295"/>
      <c r="G625" s="295"/>
      <c r="H625" s="325"/>
      <c r="I625" s="326"/>
    </row>
    <row r="626" spans="1:9" s="327" customFormat="1" ht="12.75">
      <c r="A626" s="295"/>
      <c r="B626" s="328"/>
      <c r="C626" s="337"/>
      <c r="D626" s="330"/>
      <c r="E626" s="332"/>
      <c r="F626" s="295"/>
      <c r="G626" s="295"/>
      <c r="H626" s="336"/>
      <c r="I626" s="326"/>
    </row>
    <row r="627" spans="1:9" s="327" customFormat="1" ht="12.75">
      <c r="A627" s="295"/>
      <c r="B627" s="328"/>
      <c r="C627" s="330"/>
      <c r="D627" s="330"/>
      <c r="E627" s="332"/>
      <c r="F627" s="295"/>
      <c r="G627" s="295"/>
      <c r="H627" s="336"/>
      <c r="I627" s="326"/>
    </row>
    <row r="628" spans="1:9" s="327" customFormat="1" ht="12.75">
      <c r="A628" s="295"/>
      <c r="B628" s="331"/>
      <c r="C628" s="323"/>
      <c r="D628" s="322"/>
      <c r="E628" s="324"/>
      <c r="F628" s="295"/>
      <c r="G628" s="295"/>
      <c r="H628" s="325"/>
      <c r="I628" s="326"/>
    </row>
    <row r="629" spans="1:9" s="327" customFormat="1" ht="12.75">
      <c r="A629" s="295"/>
      <c r="B629" s="331"/>
      <c r="C629" s="323"/>
      <c r="D629" s="322"/>
      <c r="E629" s="324"/>
      <c r="F629" s="295"/>
      <c r="G629" s="295"/>
      <c r="H629" s="325"/>
      <c r="I629" s="326"/>
    </row>
    <row r="630" spans="1:9" s="327" customFormat="1" ht="12.75">
      <c r="A630" s="295"/>
      <c r="B630" s="331"/>
      <c r="C630" s="323"/>
      <c r="D630" s="322"/>
      <c r="E630" s="324"/>
      <c r="F630" s="295"/>
      <c r="G630" s="295"/>
      <c r="H630" s="325"/>
      <c r="I630" s="326"/>
    </row>
    <row r="631" spans="1:9" s="327" customFormat="1" ht="12.75">
      <c r="A631" s="295"/>
      <c r="B631" s="331"/>
      <c r="C631" s="323"/>
      <c r="D631" s="322"/>
      <c r="E631" s="324"/>
      <c r="F631" s="295"/>
      <c r="G631" s="295"/>
      <c r="H631" s="325"/>
      <c r="I631" s="326"/>
    </row>
    <row r="632" spans="1:9" s="327" customFormat="1" ht="12.75">
      <c r="A632" s="295"/>
      <c r="B632" s="331"/>
      <c r="C632" s="323"/>
      <c r="D632" s="322"/>
      <c r="E632" s="324"/>
      <c r="F632" s="295"/>
      <c r="G632" s="295"/>
      <c r="H632" s="325"/>
      <c r="I632" s="326"/>
    </row>
    <row r="633" spans="1:9" s="327" customFormat="1" ht="12.75">
      <c r="A633" s="295"/>
      <c r="B633" s="331"/>
      <c r="C633" s="323"/>
      <c r="D633" s="322"/>
      <c r="E633" s="324"/>
      <c r="F633" s="295"/>
      <c r="G633" s="295"/>
      <c r="H633" s="325"/>
      <c r="I633" s="326"/>
    </row>
    <row r="634" spans="1:9" s="327" customFormat="1" ht="12.75">
      <c r="A634" s="295"/>
      <c r="B634" s="331"/>
      <c r="C634" s="323"/>
      <c r="D634" s="322"/>
      <c r="E634" s="324"/>
      <c r="F634" s="295"/>
      <c r="G634" s="295"/>
      <c r="H634" s="325"/>
      <c r="I634" s="326"/>
    </row>
    <row r="635" spans="1:9" s="327" customFormat="1" ht="12.75">
      <c r="A635" s="295"/>
      <c r="B635" s="331"/>
      <c r="C635" s="323"/>
      <c r="D635" s="322"/>
      <c r="E635" s="324"/>
      <c r="F635" s="295"/>
      <c r="G635" s="295"/>
      <c r="H635" s="325"/>
      <c r="I635" s="326"/>
    </row>
    <row r="636" spans="1:9" s="327" customFormat="1" ht="12.75">
      <c r="A636" s="295"/>
      <c r="B636" s="331"/>
      <c r="C636" s="323"/>
      <c r="D636" s="322"/>
      <c r="E636" s="324"/>
      <c r="F636" s="295"/>
      <c r="G636" s="295"/>
      <c r="H636" s="325"/>
      <c r="I636" s="326"/>
    </row>
    <row r="637" spans="1:9" s="327" customFormat="1" ht="12.75">
      <c r="A637" s="295"/>
      <c r="B637" s="331"/>
      <c r="C637" s="323"/>
      <c r="D637" s="322"/>
      <c r="E637" s="324"/>
      <c r="F637" s="295"/>
      <c r="G637" s="295"/>
      <c r="H637" s="325"/>
      <c r="I637" s="326"/>
    </row>
    <row r="638" spans="1:9" s="327" customFormat="1" ht="12.75">
      <c r="A638" s="295"/>
      <c r="B638" s="331"/>
      <c r="C638" s="323"/>
      <c r="D638" s="322"/>
      <c r="E638" s="324"/>
      <c r="F638" s="295"/>
      <c r="G638" s="295"/>
      <c r="H638" s="325"/>
      <c r="I638" s="326"/>
    </row>
    <row r="639" spans="1:9" s="327" customFormat="1" ht="12.75">
      <c r="A639" s="295"/>
      <c r="B639" s="331"/>
      <c r="C639" s="323"/>
      <c r="D639" s="322"/>
      <c r="E639" s="324"/>
      <c r="F639" s="295"/>
      <c r="G639" s="295"/>
      <c r="H639" s="325"/>
      <c r="I639" s="326"/>
    </row>
    <row r="640" spans="1:9" s="327" customFormat="1" ht="12.75">
      <c r="A640" s="295"/>
      <c r="B640" s="331"/>
      <c r="C640" s="323"/>
      <c r="D640" s="322"/>
      <c r="E640" s="324"/>
      <c r="F640" s="295"/>
      <c r="G640" s="295"/>
      <c r="H640" s="325"/>
      <c r="I640" s="326"/>
    </row>
    <row r="641" spans="1:9" s="327" customFormat="1" ht="12.75">
      <c r="A641" s="295"/>
      <c r="B641" s="331"/>
      <c r="C641" s="323"/>
      <c r="D641" s="322"/>
      <c r="E641" s="324"/>
      <c r="F641" s="295"/>
      <c r="G641" s="295"/>
      <c r="H641" s="325"/>
      <c r="I641" s="326"/>
    </row>
    <row r="642" spans="1:9" s="327" customFormat="1" ht="12.75">
      <c r="A642" s="295"/>
      <c r="B642" s="331"/>
      <c r="C642" s="323"/>
      <c r="D642" s="322"/>
      <c r="E642" s="324"/>
      <c r="F642" s="295"/>
      <c r="G642" s="295"/>
      <c r="H642" s="325"/>
      <c r="I642" s="326"/>
    </row>
    <row r="643" spans="1:9" s="327" customFormat="1" ht="12.75">
      <c r="A643" s="295"/>
      <c r="B643" s="331"/>
      <c r="C643" s="323"/>
      <c r="D643" s="322"/>
      <c r="E643" s="324"/>
      <c r="F643" s="295"/>
      <c r="G643" s="295"/>
      <c r="H643" s="325"/>
      <c r="I643" s="326"/>
    </row>
    <row r="644" spans="1:9" s="327" customFormat="1" ht="12.75">
      <c r="A644" s="295"/>
      <c r="B644" s="331"/>
      <c r="C644" s="323"/>
      <c r="D644" s="322"/>
      <c r="E644" s="324"/>
      <c r="F644" s="295"/>
      <c r="G644" s="295"/>
      <c r="H644" s="325"/>
      <c r="I644" s="326"/>
    </row>
    <row r="645" spans="1:9" s="327" customFormat="1" ht="12.75">
      <c r="A645" s="295"/>
      <c r="B645" s="331"/>
      <c r="C645" s="323"/>
      <c r="D645" s="322"/>
      <c r="E645" s="324"/>
      <c r="F645" s="295"/>
      <c r="G645" s="295"/>
      <c r="H645" s="325"/>
      <c r="I645" s="326"/>
    </row>
    <row r="646" spans="1:9" s="327" customFormat="1" ht="12.75">
      <c r="A646" s="295"/>
      <c r="B646" s="331"/>
      <c r="C646" s="323"/>
      <c r="D646" s="322"/>
      <c r="E646" s="324"/>
      <c r="F646" s="295"/>
      <c r="G646" s="295"/>
      <c r="H646" s="325"/>
      <c r="I646" s="326"/>
    </row>
    <row r="647" spans="1:9" s="327" customFormat="1" ht="12.75">
      <c r="A647" s="295"/>
      <c r="B647" s="331"/>
      <c r="C647" s="323"/>
      <c r="D647" s="322"/>
      <c r="E647" s="324"/>
      <c r="F647" s="295"/>
      <c r="G647" s="295"/>
      <c r="H647" s="325"/>
      <c r="I647" s="326"/>
    </row>
    <row r="648" spans="1:9" s="327" customFormat="1" ht="12.75">
      <c r="A648" s="295"/>
      <c r="B648" s="331"/>
      <c r="C648" s="323"/>
      <c r="D648" s="322"/>
      <c r="E648" s="324"/>
      <c r="F648" s="295"/>
      <c r="G648" s="295"/>
      <c r="H648" s="325"/>
      <c r="I648" s="326"/>
    </row>
    <row r="649" spans="1:9" s="327" customFormat="1" ht="12.75">
      <c r="A649" s="295"/>
      <c r="B649" s="328"/>
      <c r="C649" s="329"/>
      <c r="D649" s="330"/>
      <c r="E649" s="322"/>
      <c r="F649" s="295"/>
      <c r="G649" s="295"/>
      <c r="H649" s="325"/>
      <c r="I649" s="326"/>
    </row>
    <row r="650" spans="1:9" s="327" customFormat="1" ht="12.75">
      <c r="A650" s="295"/>
      <c r="B650" s="328"/>
      <c r="C650" s="330"/>
      <c r="D650" s="330"/>
      <c r="E650" s="332"/>
      <c r="F650" s="295"/>
      <c r="G650" s="295"/>
      <c r="H650" s="336"/>
      <c r="I650" s="326"/>
    </row>
    <row r="651" spans="1:9" s="327" customFormat="1" ht="12.75">
      <c r="A651" s="295"/>
      <c r="B651" s="322"/>
      <c r="C651" s="323"/>
      <c r="D651" s="322"/>
      <c r="E651" s="324"/>
      <c r="F651" s="295"/>
      <c r="G651" s="295"/>
      <c r="H651" s="325"/>
      <c r="I651" s="326"/>
    </row>
    <row r="652" spans="1:9" s="327" customFormat="1" ht="12.75">
      <c r="A652" s="295"/>
      <c r="B652" s="331"/>
      <c r="C652" s="323"/>
      <c r="D652" s="322"/>
      <c r="E652" s="324"/>
      <c r="F652" s="295"/>
      <c r="G652" s="295"/>
      <c r="H652" s="325"/>
      <c r="I652" s="326"/>
    </row>
    <row r="653" spans="1:9" s="327" customFormat="1" ht="12.75">
      <c r="A653" s="295"/>
      <c r="B653" s="331"/>
      <c r="C653" s="323"/>
      <c r="D653" s="322"/>
      <c r="E653" s="324"/>
      <c r="F653" s="295"/>
      <c r="G653" s="295"/>
      <c r="H653" s="325"/>
      <c r="I653" s="326"/>
    </row>
    <row r="654" spans="1:9" s="327" customFormat="1" ht="12.75">
      <c r="A654" s="295"/>
      <c r="B654" s="331"/>
      <c r="C654" s="323"/>
      <c r="D654" s="322"/>
      <c r="E654" s="324"/>
      <c r="F654" s="295"/>
      <c r="G654" s="295"/>
      <c r="H654" s="325"/>
      <c r="I654" s="326"/>
    </row>
    <row r="655" spans="1:9" s="327" customFormat="1" ht="12.75">
      <c r="A655" s="295"/>
      <c r="B655" s="331"/>
      <c r="C655" s="323"/>
      <c r="D655" s="322"/>
      <c r="E655" s="324"/>
      <c r="F655" s="295"/>
      <c r="G655" s="295"/>
      <c r="H655" s="325"/>
      <c r="I655" s="326"/>
    </row>
    <row r="656" spans="1:9" s="327" customFormat="1" ht="12.75">
      <c r="A656" s="295"/>
      <c r="B656" s="322"/>
      <c r="C656" s="323"/>
      <c r="D656" s="322"/>
      <c r="E656" s="324"/>
      <c r="F656" s="295"/>
      <c r="G656" s="295"/>
      <c r="H656" s="325"/>
      <c r="I656" s="326"/>
    </row>
    <row r="657" spans="1:9" s="327" customFormat="1" ht="12.75">
      <c r="A657" s="295"/>
      <c r="B657" s="322"/>
      <c r="C657" s="323"/>
      <c r="D657" s="322"/>
      <c r="E657" s="324"/>
      <c r="F657" s="295"/>
      <c r="G657" s="295"/>
      <c r="H657" s="325"/>
      <c r="I657" s="326"/>
    </row>
    <row r="658" spans="1:9" s="327" customFormat="1" ht="12.75">
      <c r="A658" s="295"/>
      <c r="B658" s="331"/>
      <c r="C658" s="323"/>
      <c r="D658" s="322"/>
      <c r="E658" s="324"/>
      <c r="F658" s="295"/>
      <c r="G658" s="295"/>
      <c r="H658" s="325"/>
      <c r="I658" s="326"/>
    </row>
    <row r="659" spans="1:9" s="327" customFormat="1" ht="12.75">
      <c r="A659" s="295"/>
      <c r="B659" s="331"/>
      <c r="C659" s="323"/>
      <c r="D659" s="322"/>
      <c r="E659" s="324"/>
      <c r="F659" s="295"/>
      <c r="G659" s="295"/>
      <c r="H659" s="325"/>
      <c r="I659" s="326"/>
    </row>
    <row r="660" spans="1:9" s="327" customFormat="1" ht="12.75">
      <c r="A660" s="295"/>
      <c r="B660" s="331"/>
      <c r="C660" s="323"/>
      <c r="D660" s="322"/>
      <c r="E660" s="324"/>
      <c r="F660" s="295"/>
      <c r="G660" s="295"/>
      <c r="H660" s="325"/>
      <c r="I660" s="326"/>
    </row>
    <row r="661" spans="1:9" s="327" customFormat="1" ht="12.75">
      <c r="A661" s="295"/>
      <c r="B661" s="331"/>
      <c r="C661" s="323"/>
      <c r="D661" s="322"/>
      <c r="E661" s="324"/>
      <c r="F661" s="295"/>
      <c r="G661" s="295"/>
      <c r="H661" s="325"/>
      <c r="I661" s="326"/>
    </row>
    <row r="662" spans="1:9" s="327" customFormat="1" ht="12.75">
      <c r="A662" s="295"/>
      <c r="B662" s="331"/>
      <c r="C662" s="323"/>
      <c r="D662" s="322"/>
      <c r="E662" s="324"/>
      <c r="F662" s="295"/>
      <c r="G662" s="295"/>
      <c r="H662" s="325"/>
      <c r="I662" s="326"/>
    </row>
    <row r="663" spans="1:9" s="327" customFormat="1" ht="12.75">
      <c r="A663" s="295"/>
      <c r="B663" s="331"/>
      <c r="C663" s="323"/>
      <c r="D663" s="322"/>
      <c r="E663" s="324"/>
      <c r="F663" s="295"/>
      <c r="G663" s="295"/>
      <c r="H663" s="325"/>
      <c r="I663" s="326"/>
    </row>
    <row r="664" spans="1:9" s="327" customFormat="1" ht="12.75">
      <c r="A664" s="295"/>
      <c r="B664" s="331"/>
      <c r="C664" s="323"/>
      <c r="D664" s="322"/>
      <c r="E664" s="324"/>
      <c r="F664" s="295"/>
      <c r="G664" s="295"/>
      <c r="H664" s="325"/>
      <c r="I664" s="326"/>
    </row>
    <row r="665" spans="1:9" s="327" customFormat="1" ht="12.75">
      <c r="A665" s="295"/>
      <c r="B665" s="331"/>
      <c r="C665" s="323"/>
      <c r="D665" s="322"/>
      <c r="E665" s="324"/>
      <c r="F665" s="295"/>
      <c r="G665" s="295"/>
      <c r="H665" s="325"/>
      <c r="I665" s="326"/>
    </row>
    <row r="666" spans="1:9" s="327" customFormat="1" ht="12.75">
      <c r="A666" s="295"/>
      <c r="B666" s="331"/>
      <c r="C666" s="323"/>
      <c r="D666" s="322"/>
      <c r="E666" s="324"/>
      <c r="F666" s="295"/>
      <c r="G666" s="295"/>
      <c r="H666" s="325"/>
      <c r="I666" s="326"/>
    </row>
    <row r="667" spans="1:9" s="327" customFormat="1" ht="12.75">
      <c r="A667" s="295"/>
      <c r="B667" s="331"/>
      <c r="C667" s="323"/>
      <c r="D667" s="322"/>
      <c r="E667" s="324"/>
      <c r="F667" s="295"/>
      <c r="G667" s="295"/>
      <c r="H667" s="325"/>
      <c r="I667" s="326"/>
    </row>
    <row r="668" spans="1:9" s="327" customFormat="1" ht="12.75">
      <c r="A668" s="295"/>
      <c r="B668" s="331"/>
      <c r="C668" s="323"/>
      <c r="D668" s="322"/>
      <c r="E668" s="324"/>
      <c r="F668" s="295"/>
      <c r="G668" s="295"/>
      <c r="H668" s="325"/>
      <c r="I668" s="326"/>
    </row>
    <row r="669" spans="1:9" s="327" customFormat="1" ht="12.75">
      <c r="A669" s="295"/>
      <c r="B669" s="331"/>
      <c r="C669" s="323"/>
      <c r="D669" s="322"/>
      <c r="E669" s="324"/>
      <c r="F669" s="295"/>
      <c r="G669" s="295"/>
      <c r="H669" s="325"/>
      <c r="I669" s="326"/>
    </row>
    <row r="670" spans="1:9" s="327" customFormat="1" ht="12.75">
      <c r="A670" s="295"/>
      <c r="B670" s="331"/>
      <c r="C670" s="323"/>
      <c r="D670" s="322"/>
      <c r="E670" s="324"/>
      <c r="F670" s="295"/>
      <c r="G670" s="295"/>
      <c r="H670" s="325"/>
      <c r="I670" s="326"/>
    </row>
    <row r="671" spans="1:9" s="327" customFormat="1" ht="12.75">
      <c r="A671" s="295"/>
      <c r="B671" s="331"/>
      <c r="C671" s="323"/>
      <c r="D671" s="322"/>
      <c r="E671" s="324"/>
      <c r="F671" s="295"/>
      <c r="G671" s="295"/>
      <c r="H671" s="325"/>
      <c r="I671" s="326"/>
    </row>
    <row r="672" spans="1:9" s="327" customFormat="1" ht="12.75">
      <c r="A672" s="295"/>
      <c r="B672" s="331"/>
      <c r="C672" s="323"/>
      <c r="D672" s="322"/>
      <c r="E672" s="324"/>
      <c r="F672" s="295"/>
      <c r="G672" s="295"/>
      <c r="H672" s="325"/>
      <c r="I672" s="326"/>
    </row>
    <row r="673" spans="1:9" s="327" customFormat="1" ht="12.75">
      <c r="A673" s="295"/>
      <c r="B673" s="328"/>
      <c r="C673" s="329"/>
      <c r="D673" s="330"/>
      <c r="E673" s="322"/>
      <c r="F673" s="295"/>
      <c r="G673" s="295"/>
      <c r="H673" s="325"/>
      <c r="I673" s="326"/>
    </row>
    <row r="674" spans="1:9" s="327" customFormat="1" ht="12.75">
      <c r="A674" s="295"/>
      <c r="B674" s="328"/>
      <c r="C674" s="329"/>
      <c r="D674" s="330"/>
      <c r="E674" s="322"/>
      <c r="F674" s="295"/>
      <c r="G674" s="295"/>
      <c r="H674" s="325"/>
      <c r="I674" s="326"/>
    </row>
    <row r="675" spans="1:9" s="327" customFormat="1" ht="12" customHeight="1">
      <c r="A675" s="295"/>
      <c r="B675" s="328"/>
      <c r="C675" s="337"/>
      <c r="D675" s="330"/>
      <c r="E675" s="332"/>
      <c r="F675" s="295"/>
      <c r="G675" s="295"/>
      <c r="H675" s="336"/>
      <c r="I675" s="326"/>
    </row>
    <row r="676" spans="1:9" s="327" customFormat="1" ht="12.75">
      <c r="A676" s="295"/>
      <c r="B676" s="328"/>
      <c r="C676" s="330"/>
      <c r="D676" s="330"/>
      <c r="E676" s="332"/>
      <c r="F676" s="295"/>
      <c r="G676" s="295"/>
      <c r="H676" s="336"/>
      <c r="I676" s="326"/>
    </row>
    <row r="677" spans="1:9" s="327" customFormat="1" ht="12.75">
      <c r="A677" s="295"/>
      <c r="B677" s="331"/>
      <c r="C677" s="323"/>
      <c r="D677" s="322"/>
      <c r="E677" s="324"/>
      <c r="F677" s="295"/>
      <c r="G677" s="295"/>
      <c r="H677" s="325"/>
      <c r="I677" s="326"/>
    </row>
    <row r="678" spans="1:9" s="327" customFormat="1" ht="12.75">
      <c r="A678" s="295"/>
      <c r="B678" s="331"/>
      <c r="C678" s="323"/>
      <c r="D678" s="322"/>
      <c r="E678" s="324"/>
      <c r="F678" s="295"/>
      <c r="G678" s="295"/>
      <c r="H678" s="325"/>
      <c r="I678" s="326"/>
    </row>
    <row r="679" spans="1:9" s="327" customFormat="1" ht="12.75">
      <c r="A679" s="295"/>
      <c r="B679" s="331"/>
      <c r="C679" s="323"/>
      <c r="D679" s="322"/>
      <c r="E679" s="324"/>
      <c r="F679" s="295"/>
      <c r="G679" s="295"/>
      <c r="H679" s="325"/>
      <c r="I679" s="326"/>
    </row>
    <row r="680" spans="1:9" s="327" customFormat="1" ht="12.75">
      <c r="A680" s="295"/>
      <c r="B680" s="328"/>
      <c r="C680" s="329"/>
      <c r="D680" s="330"/>
      <c r="E680" s="322"/>
      <c r="F680" s="295"/>
      <c r="G680" s="295"/>
      <c r="H680" s="325"/>
      <c r="I680" s="326"/>
    </row>
    <row r="681" spans="1:9" s="327" customFormat="1" ht="12.75">
      <c r="A681" s="295"/>
      <c r="B681" s="328"/>
      <c r="C681" s="330"/>
      <c r="D681" s="330"/>
      <c r="E681" s="332"/>
      <c r="F681" s="295"/>
      <c r="G681" s="295"/>
      <c r="H681" s="336"/>
      <c r="I681" s="326"/>
    </row>
    <row r="682" spans="1:9" s="327" customFormat="1" ht="12.75">
      <c r="A682" s="295"/>
      <c r="B682" s="331"/>
      <c r="C682" s="323"/>
      <c r="D682" s="322"/>
      <c r="E682" s="324"/>
      <c r="F682" s="295"/>
      <c r="G682" s="295"/>
      <c r="H682" s="325"/>
      <c r="I682" s="326"/>
    </row>
    <row r="683" spans="1:9" s="327" customFormat="1" ht="12.75">
      <c r="A683" s="295"/>
      <c r="B683" s="331"/>
      <c r="C683" s="323"/>
      <c r="D683" s="322"/>
      <c r="E683" s="324"/>
      <c r="F683" s="295"/>
      <c r="G683" s="295"/>
      <c r="H683" s="325"/>
      <c r="I683" s="326"/>
    </row>
    <row r="684" spans="1:9" s="327" customFormat="1" ht="12.75">
      <c r="A684" s="295"/>
      <c r="B684" s="331"/>
      <c r="C684" s="323"/>
      <c r="D684" s="322"/>
      <c r="E684" s="324"/>
      <c r="F684" s="295"/>
      <c r="G684" s="295"/>
      <c r="H684" s="325"/>
      <c r="I684" s="326"/>
    </row>
    <row r="685" spans="1:9" s="327" customFormat="1" ht="12.75">
      <c r="A685" s="295"/>
      <c r="B685" s="331"/>
      <c r="C685" s="323"/>
      <c r="D685" s="322"/>
      <c r="E685" s="324"/>
      <c r="F685" s="295"/>
      <c r="G685" s="295"/>
      <c r="H685" s="325"/>
      <c r="I685" s="326"/>
    </row>
    <row r="686" spans="1:9" s="327" customFormat="1" ht="12.75">
      <c r="A686" s="295"/>
      <c r="B686" s="331"/>
      <c r="C686" s="323"/>
      <c r="D686" s="322"/>
      <c r="E686" s="324"/>
      <c r="F686" s="295"/>
      <c r="G686" s="295"/>
      <c r="H686" s="325"/>
      <c r="I686" s="326"/>
    </row>
    <row r="687" spans="1:9" s="327" customFormat="1" ht="12.75">
      <c r="A687" s="295"/>
      <c r="B687" s="331"/>
      <c r="C687" s="323"/>
      <c r="D687" s="322"/>
      <c r="E687" s="324"/>
      <c r="F687" s="295"/>
      <c r="G687" s="295"/>
      <c r="H687" s="325"/>
      <c r="I687" s="326"/>
    </row>
    <row r="688" spans="1:9" s="327" customFormat="1" ht="12.75">
      <c r="A688" s="295"/>
      <c r="B688" s="331"/>
      <c r="C688" s="323"/>
      <c r="D688" s="322"/>
      <c r="E688" s="324"/>
      <c r="F688" s="295"/>
      <c r="G688" s="295"/>
      <c r="H688" s="325"/>
      <c r="I688" s="326"/>
    </row>
    <row r="689" spans="1:9" s="327" customFormat="1" ht="12.75">
      <c r="A689" s="295"/>
      <c r="B689" s="328"/>
      <c r="C689" s="329"/>
      <c r="D689" s="330"/>
      <c r="E689" s="322"/>
      <c r="F689" s="295"/>
      <c r="G689" s="295"/>
      <c r="H689" s="325"/>
      <c r="I689" s="326"/>
    </row>
    <row r="690" spans="1:9" s="327" customFormat="1" ht="12.75">
      <c r="A690" s="295"/>
      <c r="B690" s="328"/>
      <c r="C690" s="330"/>
      <c r="D690" s="330"/>
      <c r="E690" s="332"/>
      <c r="F690" s="295"/>
      <c r="G690" s="295"/>
      <c r="H690" s="336"/>
      <c r="I690" s="326"/>
    </row>
    <row r="691" spans="1:9" s="327" customFormat="1" ht="12.75">
      <c r="A691" s="295"/>
      <c r="B691" s="331"/>
      <c r="C691" s="323"/>
      <c r="D691" s="322"/>
      <c r="E691" s="324"/>
      <c r="F691" s="295"/>
      <c r="G691" s="295"/>
      <c r="H691" s="325"/>
      <c r="I691" s="326"/>
    </row>
    <row r="692" spans="1:9" s="327" customFormat="1" ht="12.75">
      <c r="A692" s="295"/>
      <c r="B692" s="331"/>
      <c r="C692" s="323"/>
      <c r="D692" s="322"/>
      <c r="E692" s="324"/>
      <c r="F692" s="295"/>
      <c r="G692" s="295"/>
      <c r="H692" s="325"/>
      <c r="I692" s="326"/>
    </row>
    <row r="693" spans="1:9" s="327" customFormat="1" ht="12.75">
      <c r="A693" s="295"/>
      <c r="B693" s="331"/>
      <c r="C693" s="323"/>
      <c r="D693" s="322"/>
      <c r="E693" s="324"/>
      <c r="F693" s="295"/>
      <c r="G693" s="295"/>
      <c r="H693" s="325"/>
      <c r="I693" s="326"/>
    </row>
    <row r="694" spans="1:9" s="327" customFormat="1" ht="12.75">
      <c r="A694" s="295"/>
      <c r="B694" s="328"/>
      <c r="C694" s="329"/>
      <c r="D694" s="330"/>
      <c r="E694" s="322"/>
      <c r="F694" s="295"/>
      <c r="G694" s="295"/>
      <c r="H694" s="325"/>
      <c r="I694" s="326"/>
    </row>
    <row r="695" spans="1:9" s="327" customFormat="1" ht="12.75">
      <c r="A695" s="295"/>
      <c r="B695" s="328"/>
      <c r="C695" s="330"/>
      <c r="D695" s="330"/>
      <c r="E695" s="332"/>
      <c r="F695" s="295"/>
      <c r="G695" s="295"/>
      <c r="H695" s="336"/>
      <c r="I695" s="326"/>
    </row>
    <row r="696" spans="1:9" s="327" customFormat="1" ht="12.75">
      <c r="A696" s="295"/>
      <c r="B696" s="331"/>
      <c r="C696" s="323"/>
      <c r="D696" s="322"/>
      <c r="E696" s="324"/>
      <c r="F696" s="295"/>
      <c r="G696" s="295"/>
      <c r="H696" s="325"/>
      <c r="I696" s="326"/>
    </row>
    <row r="697" spans="1:9" s="327" customFormat="1" ht="12.75">
      <c r="A697" s="295"/>
      <c r="B697" s="331"/>
      <c r="C697" s="323"/>
      <c r="D697" s="322"/>
      <c r="E697" s="324"/>
      <c r="F697" s="295"/>
      <c r="G697" s="295"/>
      <c r="H697" s="325"/>
      <c r="I697" s="326"/>
    </row>
    <row r="698" spans="1:9" s="327" customFormat="1" ht="12.75">
      <c r="A698" s="295"/>
      <c r="B698" s="331"/>
      <c r="C698" s="323"/>
      <c r="D698" s="322"/>
      <c r="E698" s="324"/>
      <c r="F698" s="295"/>
      <c r="G698" s="295"/>
      <c r="H698" s="325"/>
      <c r="I698" s="326"/>
    </row>
    <row r="699" spans="1:9" s="327" customFormat="1" ht="12.75">
      <c r="A699" s="295"/>
      <c r="B699" s="328"/>
      <c r="C699" s="329"/>
      <c r="D699" s="330"/>
      <c r="E699" s="322"/>
      <c r="F699" s="295"/>
      <c r="G699" s="295"/>
      <c r="H699" s="325"/>
      <c r="I699" s="326"/>
    </row>
    <row r="700" spans="1:9" s="327" customFormat="1" ht="12.75">
      <c r="A700" s="295"/>
      <c r="B700" s="328"/>
      <c r="C700" s="330"/>
      <c r="D700" s="330"/>
      <c r="E700" s="332"/>
      <c r="F700" s="295"/>
      <c r="G700" s="295"/>
      <c r="H700" s="336"/>
      <c r="I700" s="326"/>
    </row>
    <row r="701" spans="1:9" s="327" customFormat="1" ht="12.75">
      <c r="A701" s="295"/>
      <c r="B701" s="322"/>
      <c r="C701" s="323"/>
      <c r="D701" s="322"/>
      <c r="E701" s="324"/>
      <c r="F701" s="295"/>
      <c r="G701" s="295"/>
      <c r="H701" s="325"/>
      <c r="I701" s="326"/>
    </row>
    <row r="702" spans="1:9" s="327" customFormat="1" ht="12.75">
      <c r="A702" s="295"/>
      <c r="B702" s="322"/>
      <c r="C702" s="323"/>
      <c r="D702" s="322"/>
      <c r="E702" s="324"/>
      <c r="F702" s="295"/>
      <c r="G702" s="295"/>
      <c r="H702" s="325"/>
      <c r="I702" s="326"/>
    </row>
    <row r="703" spans="1:9" s="327" customFormat="1" ht="12.75">
      <c r="A703" s="295"/>
      <c r="B703" s="331"/>
      <c r="C703" s="323"/>
      <c r="D703" s="322"/>
      <c r="E703" s="324"/>
      <c r="F703" s="295"/>
      <c r="G703" s="295"/>
      <c r="H703" s="325"/>
      <c r="I703" s="326"/>
    </row>
    <row r="704" spans="1:9" s="327" customFormat="1" ht="12.75">
      <c r="A704" s="295"/>
      <c r="B704" s="331"/>
      <c r="C704" s="323"/>
      <c r="D704" s="322"/>
      <c r="E704" s="324"/>
      <c r="F704" s="295"/>
      <c r="G704" s="295"/>
      <c r="H704" s="325"/>
      <c r="I704" s="326"/>
    </row>
    <row r="705" spans="1:9" s="327" customFormat="1" ht="12.75">
      <c r="A705" s="295"/>
      <c r="B705" s="331"/>
      <c r="C705" s="323"/>
      <c r="D705" s="322"/>
      <c r="E705" s="324"/>
      <c r="F705" s="295"/>
      <c r="G705" s="295"/>
      <c r="H705" s="325"/>
      <c r="I705" s="326"/>
    </row>
    <row r="706" spans="1:9" s="327" customFormat="1" ht="12.75">
      <c r="A706" s="295"/>
      <c r="B706" s="331"/>
      <c r="C706" s="323"/>
      <c r="D706" s="322"/>
      <c r="E706" s="324"/>
      <c r="F706" s="295"/>
      <c r="G706" s="295"/>
      <c r="H706" s="325"/>
      <c r="I706" s="326"/>
    </row>
    <row r="707" spans="1:9" s="327" customFormat="1" ht="12.75">
      <c r="A707" s="295"/>
      <c r="B707" s="331"/>
      <c r="C707" s="323"/>
      <c r="D707" s="322"/>
      <c r="E707" s="324"/>
      <c r="F707" s="295"/>
      <c r="G707" s="295"/>
      <c r="H707" s="325"/>
      <c r="I707" s="326"/>
    </row>
    <row r="708" spans="1:9" s="327" customFormat="1" ht="12.75">
      <c r="A708" s="295"/>
      <c r="B708" s="331"/>
      <c r="C708" s="323"/>
      <c r="D708" s="322"/>
      <c r="E708" s="324"/>
      <c r="F708" s="295"/>
      <c r="G708" s="295"/>
      <c r="H708" s="325"/>
      <c r="I708" s="326"/>
    </row>
    <row r="709" spans="1:9" s="327" customFormat="1" ht="12.75">
      <c r="A709" s="295"/>
      <c r="B709" s="331"/>
      <c r="C709" s="323"/>
      <c r="D709" s="322"/>
      <c r="E709" s="324"/>
      <c r="F709" s="295"/>
      <c r="G709" s="295"/>
      <c r="H709" s="325"/>
      <c r="I709" s="326"/>
    </row>
    <row r="710" spans="1:9" s="327" customFormat="1" ht="12.75">
      <c r="A710" s="295"/>
      <c r="B710" s="331"/>
      <c r="C710" s="323"/>
      <c r="D710" s="322"/>
      <c r="E710" s="324"/>
      <c r="F710" s="295"/>
      <c r="G710" s="295"/>
      <c r="H710" s="325"/>
      <c r="I710" s="326"/>
    </row>
    <row r="711" spans="1:9" s="327" customFormat="1" ht="12.75">
      <c r="A711" s="295"/>
      <c r="B711" s="331"/>
      <c r="C711" s="323"/>
      <c r="D711" s="322"/>
      <c r="E711" s="324"/>
      <c r="F711" s="295"/>
      <c r="G711" s="295"/>
      <c r="H711" s="325"/>
      <c r="I711" s="326"/>
    </row>
    <row r="712" spans="1:9" s="327" customFormat="1" ht="12.75">
      <c r="A712" s="295"/>
      <c r="B712" s="331"/>
      <c r="C712" s="323"/>
      <c r="D712" s="322"/>
      <c r="E712" s="324"/>
      <c r="F712" s="295"/>
      <c r="G712" s="295"/>
      <c r="H712" s="325"/>
      <c r="I712" s="326"/>
    </row>
    <row r="713" spans="1:9" s="327" customFormat="1" ht="12.75">
      <c r="A713" s="295"/>
      <c r="B713" s="328"/>
      <c r="C713" s="329"/>
      <c r="D713" s="330"/>
      <c r="E713" s="322"/>
      <c r="F713" s="295"/>
      <c r="G713" s="295"/>
      <c r="H713" s="325"/>
      <c r="I713" s="326"/>
    </row>
    <row r="714" spans="1:9" s="327" customFormat="1" ht="12.75">
      <c r="A714" s="295"/>
      <c r="B714" s="328"/>
      <c r="C714" s="330"/>
      <c r="D714" s="330"/>
      <c r="E714" s="332"/>
      <c r="F714" s="295"/>
      <c r="G714" s="295"/>
      <c r="H714" s="336"/>
      <c r="I714" s="326"/>
    </row>
    <row r="715" spans="1:9" s="327" customFormat="1" ht="12.75">
      <c r="A715" s="295"/>
      <c r="B715" s="322"/>
      <c r="C715" s="323"/>
      <c r="D715" s="322"/>
      <c r="E715" s="324"/>
      <c r="F715" s="295"/>
      <c r="G715" s="295"/>
      <c r="H715" s="325"/>
      <c r="I715" s="326"/>
    </row>
    <row r="716" spans="1:9" s="327" customFormat="1" ht="12.75">
      <c r="A716" s="295"/>
      <c r="B716" s="322"/>
      <c r="C716" s="323"/>
      <c r="D716" s="322"/>
      <c r="E716" s="324"/>
      <c r="F716" s="295"/>
      <c r="G716" s="295"/>
      <c r="H716" s="325"/>
      <c r="I716" s="326"/>
    </row>
    <row r="717" spans="1:9" s="327" customFormat="1" ht="12.75">
      <c r="A717" s="295"/>
      <c r="B717" s="331"/>
      <c r="C717" s="323"/>
      <c r="D717" s="322"/>
      <c r="E717" s="324"/>
      <c r="F717" s="295"/>
      <c r="G717" s="295"/>
      <c r="H717" s="325"/>
      <c r="I717" s="326"/>
    </row>
    <row r="718" spans="1:9" s="327" customFormat="1" ht="12.75">
      <c r="A718" s="295"/>
      <c r="B718" s="331"/>
      <c r="C718" s="323"/>
      <c r="D718" s="322"/>
      <c r="E718" s="324"/>
      <c r="F718" s="295"/>
      <c r="G718" s="295"/>
      <c r="H718" s="325"/>
      <c r="I718" s="326"/>
    </row>
    <row r="719" spans="1:9" s="327" customFormat="1" ht="12.75">
      <c r="A719" s="295"/>
      <c r="B719" s="331"/>
      <c r="C719" s="323"/>
      <c r="D719" s="322"/>
      <c r="E719" s="324"/>
      <c r="F719" s="295"/>
      <c r="G719" s="295"/>
      <c r="H719" s="325"/>
      <c r="I719" s="326"/>
    </row>
    <row r="720" spans="1:9" s="327" customFormat="1" ht="12.75">
      <c r="A720" s="295"/>
      <c r="B720" s="331"/>
      <c r="C720" s="323"/>
      <c r="D720" s="322"/>
      <c r="E720" s="324"/>
      <c r="F720" s="295"/>
      <c r="G720" s="295"/>
      <c r="H720" s="325"/>
      <c r="I720" s="326"/>
    </row>
    <row r="721" spans="1:9" s="327" customFormat="1" ht="12.75">
      <c r="A721" s="295"/>
      <c r="B721" s="331"/>
      <c r="C721" s="323"/>
      <c r="D721" s="322"/>
      <c r="E721" s="324"/>
      <c r="F721" s="295"/>
      <c r="G721" s="295"/>
      <c r="H721" s="325"/>
      <c r="I721" s="326"/>
    </row>
    <row r="722" spans="1:9" s="327" customFormat="1" ht="12.75">
      <c r="A722" s="295"/>
      <c r="B722" s="331"/>
      <c r="C722" s="323"/>
      <c r="D722" s="322"/>
      <c r="E722" s="324"/>
      <c r="F722" s="295"/>
      <c r="G722" s="295"/>
      <c r="H722" s="325"/>
      <c r="I722" s="326"/>
    </row>
    <row r="723" spans="1:9" s="327" customFormat="1" ht="12.75">
      <c r="A723" s="295"/>
      <c r="B723" s="331"/>
      <c r="C723" s="323"/>
      <c r="D723" s="322"/>
      <c r="E723" s="324"/>
      <c r="F723" s="295"/>
      <c r="G723" s="295"/>
      <c r="H723" s="325"/>
      <c r="I723" s="326"/>
    </row>
    <row r="724" spans="1:9" s="327" customFormat="1" ht="12.75">
      <c r="A724" s="295"/>
      <c r="B724" s="331"/>
      <c r="C724" s="323"/>
      <c r="D724" s="322"/>
      <c r="E724" s="324"/>
      <c r="F724" s="295"/>
      <c r="G724" s="295"/>
      <c r="H724" s="325"/>
      <c r="I724" s="326"/>
    </row>
    <row r="725" spans="1:9" s="327" customFormat="1" ht="12.75">
      <c r="A725" s="295"/>
      <c r="B725" s="331"/>
      <c r="C725" s="323"/>
      <c r="D725" s="322"/>
      <c r="E725" s="324"/>
      <c r="F725" s="295"/>
      <c r="G725" s="295"/>
      <c r="H725" s="325"/>
      <c r="I725" s="326"/>
    </row>
    <row r="726" spans="1:9" s="327" customFormat="1" ht="12.75">
      <c r="A726" s="295"/>
      <c r="B726" s="331"/>
      <c r="C726" s="323"/>
      <c r="D726" s="322"/>
      <c r="E726" s="324"/>
      <c r="F726" s="295"/>
      <c r="G726" s="295"/>
      <c r="H726" s="325"/>
      <c r="I726" s="326"/>
    </row>
    <row r="727" spans="1:9" s="327" customFormat="1" ht="12.75">
      <c r="A727" s="295"/>
      <c r="B727" s="328"/>
      <c r="C727" s="329"/>
      <c r="D727" s="330"/>
      <c r="E727" s="322"/>
      <c r="F727" s="295"/>
      <c r="G727" s="295"/>
      <c r="H727" s="325"/>
      <c r="I727" s="326"/>
    </row>
    <row r="728" spans="1:9" s="327" customFormat="1" ht="12.75">
      <c r="A728" s="295"/>
      <c r="B728" s="328"/>
      <c r="C728" s="329"/>
      <c r="D728" s="330"/>
      <c r="E728" s="322"/>
      <c r="F728" s="295"/>
      <c r="G728" s="295"/>
      <c r="H728" s="325"/>
      <c r="I728" s="326"/>
    </row>
    <row r="729" spans="1:9" s="327" customFormat="1" ht="12.75">
      <c r="A729" s="295"/>
      <c r="B729" s="328"/>
      <c r="C729" s="337"/>
      <c r="D729" s="330"/>
      <c r="E729" s="332"/>
      <c r="F729" s="295"/>
      <c r="G729" s="295"/>
      <c r="H729" s="336"/>
      <c r="I729" s="326"/>
    </row>
    <row r="730" spans="1:9" s="327" customFormat="1" ht="12.75">
      <c r="A730" s="295"/>
      <c r="B730" s="331"/>
      <c r="C730" s="323"/>
      <c r="D730" s="322"/>
      <c r="E730" s="324"/>
      <c r="F730" s="295"/>
      <c r="G730" s="295"/>
      <c r="H730" s="325"/>
      <c r="I730" s="326"/>
    </row>
    <row r="731" spans="1:9" s="327" customFormat="1" ht="12.75">
      <c r="A731" s="295"/>
      <c r="B731" s="331"/>
      <c r="C731" s="323"/>
      <c r="D731" s="322"/>
      <c r="E731" s="324"/>
      <c r="F731" s="295"/>
      <c r="G731" s="295"/>
      <c r="H731" s="325"/>
      <c r="I731" s="326"/>
    </row>
    <row r="732" spans="1:9" s="327" customFormat="1" ht="12.75">
      <c r="A732" s="295"/>
      <c r="B732" s="331"/>
      <c r="C732" s="323"/>
      <c r="D732" s="322"/>
      <c r="E732" s="324"/>
      <c r="F732" s="295"/>
      <c r="G732" s="295"/>
      <c r="H732" s="325"/>
      <c r="I732" s="326"/>
    </row>
    <row r="733" spans="1:9" s="327" customFormat="1" ht="12.75">
      <c r="A733" s="295"/>
      <c r="B733" s="331"/>
      <c r="C733" s="323"/>
      <c r="D733" s="322"/>
      <c r="E733" s="324"/>
      <c r="F733" s="295"/>
      <c r="G733" s="295"/>
      <c r="H733" s="325"/>
      <c r="I733" s="326"/>
    </row>
    <row r="734" spans="1:9" s="327" customFormat="1" ht="12.75">
      <c r="A734" s="295"/>
      <c r="B734" s="331"/>
      <c r="C734" s="323"/>
      <c r="D734" s="322"/>
      <c r="E734" s="324"/>
      <c r="F734" s="295"/>
      <c r="G734" s="295"/>
      <c r="H734" s="325"/>
      <c r="I734" s="326"/>
    </row>
    <row r="735" spans="1:9" s="327" customFormat="1" ht="12.75">
      <c r="A735" s="295"/>
      <c r="B735" s="331"/>
      <c r="C735" s="323"/>
      <c r="D735" s="322"/>
      <c r="E735" s="324"/>
      <c r="F735" s="295"/>
      <c r="G735" s="295"/>
      <c r="H735" s="325"/>
      <c r="I735" s="326"/>
    </row>
    <row r="736" spans="1:9" s="327" customFormat="1" ht="12.75">
      <c r="A736" s="295"/>
      <c r="B736" s="328"/>
      <c r="C736" s="329"/>
      <c r="D736" s="330"/>
      <c r="E736" s="322"/>
      <c r="F736" s="295"/>
      <c r="G736" s="295"/>
      <c r="H736" s="325"/>
      <c r="I736" s="326"/>
    </row>
    <row r="737" spans="1:9" s="327" customFormat="1" ht="12.75">
      <c r="A737" s="295"/>
      <c r="B737" s="333"/>
      <c r="C737" s="333"/>
      <c r="D737" s="333"/>
      <c r="E737" s="333"/>
      <c r="F737" s="295"/>
      <c r="G737" s="295"/>
      <c r="H737" s="325"/>
      <c r="I737" s="326"/>
    </row>
    <row r="738" spans="1:9" s="327" customFormat="1" ht="12.75">
      <c r="A738" s="295"/>
      <c r="B738" s="506"/>
      <c r="C738" s="506"/>
      <c r="D738" s="334"/>
      <c r="E738" s="334"/>
      <c r="F738" s="295"/>
      <c r="G738" s="295"/>
      <c r="H738" s="325"/>
      <c r="I738" s="326"/>
    </row>
    <row r="739" spans="1:9" s="327" customFormat="1" ht="12.75">
      <c r="A739" s="295"/>
      <c r="B739" s="506"/>
      <c r="C739" s="506"/>
      <c r="D739" s="334"/>
      <c r="E739" s="334"/>
      <c r="F739" s="295"/>
      <c r="G739" s="295"/>
      <c r="H739" s="325"/>
      <c r="I739" s="326"/>
    </row>
    <row r="740" spans="1:9" s="327" customFormat="1" ht="12.75">
      <c r="A740" s="295"/>
      <c r="B740" s="506"/>
      <c r="C740" s="506"/>
      <c r="D740" s="334"/>
      <c r="E740" s="334"/>
      <c r="F740" s="295"/>
      <c r="G740" s="295"/>
      <c r="H740" s="325"/>
      <c r="I740" s="326"/>
    </row>
    <row r="741" spans="1:9" s="327" customFormat="1" ht="12.75">
      <c r="A741" s="295"/>
      <c r="B741" s="335"/>
      <c r="C741" s="306"/>
      <c r="D741" s="312"/>
      <c r="E741" s="301"/>
      <c r="F741" s="295"/>
      <c r="G741" s="295"/>
      <c r="H741" s="325"/>
      <c r="I741" s="326"/>
    </row>
    <row r="742" spans="1:9" s="327" customFormat="1" ht="12.75">
      <c r="A742" s="295"/>
      <c r="B742" s="335"/>
      <c r="C742" s="306"/>
      <c r="D742" s="312"/>
      <c r="E742" s="301"/>
      <c r="F742" s="295"/>
      <c r="G742" s="295"/>
      <c r="H742" s="325"/>
      <c r="I742" s="326"/>
    </row>
    <row r="743" spans="1:9" s="327" customFormat="1" ht="12.75">
      <c r="A743" s="295"/>
      <c r="B743" s="335"/>
      <c r="C743" s="306"/>
      <c r="D743" s="312"/>
      <c r="E743" s="301"/>
      <c r="F743" s="295"/>
      <c r="G743" s="295"/>
      <c r="H743" s="325"/>
      <c r="I743" s="326"/>
    </row>
    <row r="744" spans="1:9" s="327" customFormat="1" ht="12.75">
      <c r="A744" s="295"/>
      <c r="B744" s="335"/>
      <c r="C744" s="306"/>
      <c r="D744" s="312"/>
      <c r="E744" s="301"/>
      <c r="F744" s="295"/>
      <c r="G744" s="295"/>
      <c r="H744" s="325"/>
      <c r="I744" s="326"/>
    </row>
    <row r="745" spans="3:5" ht="12.75">
      <c r="C745" s="306"/>
      <c r="D745" s="312"/>
      <c r="E745" s="301"/>
    </row>
    <row r="746" spans="3:5" ht="12.75">
      <c r="C746" s="306"/>
      <c r="D746" s="312"/>
      <c r="E746" s="301"/>
    </row>
    <row r="747" spans="3:5" ht="12.75">
      <c r="C747" s="306"/>
      <c r="D747" s="312"/>
      <c r="E747" s="301"/>
    </row>
    <row r="748" spans="3:5" ht="12.75">
      <c r="C748" s="306"/>
      <c r="D748" s="312"/>
      <c r="E748" s="301"/>
    </row>
    <row r="749" spans="3:5" ht="12.75">
      <c r="C749" s="306"/>
      <c r="D749" s="312"/>
      <c r="E749" s="301"/>
    </row>
    <row r="750" spans="3:5" ht="12.75">
      <c r="C750" s="306"/>
      <c r="D750" s="312"/>
      <c r="E750" s="301"/>
    </row>
    <row r="751" spans="3:5" ht="12.75">
      <c r="C751" s="306"/>
      <c r="D751" s="312"/>
      <c r="E751" s="301"/>
    </row>
    <row r="752" spans="3:5" ht="12.75">
      <c r="C752" s="306"/>
      <c r="D752" s="312"/>
      <c r="E752" s="301"/>
    </row>
    <row r="753" spans="3:5" ht="12.75">
      <c r="C753" s="306"/>
      <c r="D753" s="312"/>
      <c r="E753" s="301"/>
    </row>
    <row r="754" spans="3:5" ht="12.75">
      <c r="C754" s="306"/>
      <c r="D754" s="312"/>
      <c r="E754" s="301"/>
    </row>
    <row r="755" spans="3:5" ht="12.75">
      <c r="C755" s="306"/>
      <c r="D755" s="312"/>
      <c r="E755" s="301"/>
    </row>
    <row r="756" spans="3:5" ht="12.75">
      <c r="C756" s="306"/>
      <c r="D756" s="312"/>
      <c r="E756" s="301"/>
    </row>
    <row r="757" spans="3:5" ht="12.75">
      <c r="C757" s="306"/>
      <c r="D757" s="312"/>
      <c r="E757" s="301"/>
    </row>
    <row r="758" spans="3:5" ht="12.75">
      <c r="C758" s="306"/>
      <c r="D758" s="312"/>
      <c r="E758" s="301"/>
    </row>
    <row r="759" spans="3:5" ht="12.75">
      <c r="C759" s="306"/>
      <c r="D759" s="312"/>
      <c r="E759" s="301"/>
    </row>
    <row r="760" spans="3:5" ht="12.75">
      <c r="C760" s="306"/>
      <c r="D760" s="312"/>
      <c r="E760" s="301"/>
    </row>
    <row r="761" spans="3:5" ht="12.75">
      <c r="C761" s="306"/>
      <c r="D761" s="312"/>
      <c r="E761" s="301"/>
    </row>
    <row r="762" spans="3:5" ht="12.75">
      <c r="C762" s="306"/>
      <c r="D762" s="312"/>
      <c r="E762" s="301"/>
    </row>
    <row r="763" spans="3:5" ht="12.75">
      <c r="C763" s="306"/>
      <c r="D763" s="312"/>
      <c r="E763" s="301"/>
    </row>
    <row r="764" spans="3:5" ht="12.75">
      <c r="C764" s="306"/>
      <c r="D764" s="312"/>
      <c r="E764" s="301"/>
    </row>
    <row r="765" spans="3:5" ht="12.75">
      <c r="C765" s="306"/>
      <c r="D765" s="312"/>
      <c r="E765" s="301"/>
    </row>
    <row r="766" spans="3:5" ht="12.75">
      <c r="C766" s="306"/>
      <c r="D766" s="312"/>
      <c r="E766" s="301"/>
    </row>
    <row r="767" spans="3:5" ht="12.75">
      <c r="C767" s="306"/>
      <c r="D767" s="312"/>
      <c r="E767" s="301"/>
    </row>
    <row r="768" spans="3:5" ht="12.75">
      <c r="C768" s="306"/>
      <c r="D768" s="312"/>
      <c r="E768" s="301"/>
    </row>
    <row r="769" spans="3:5" ht="12.75">
      <c r="C769" s="306"/>
      <c r="D769" s="312"/>
      <c r="E769" s="301"/>
    </row>
    <row r="770" spans="3:5" ht="12.75">
      <c r="C770" s="306"/>
      <c r="D770" s="312"/>
      <c r="E770" s="301"/>
    </row>
    <row r="771" spans="3:5" ht="12.75">
      <c r="C771" s="306"/>
      <c r="D771" s="312"/>
      <c r="E771" s="301"/>
    </row>
    <row r="772" spans="3:5" ht="12.75">
      <c r="C772" s="306"/>
      <c r="D772" s="312"/>
      <c r="E772" s="301"/>
    </row>
    <row r="773" spans="3:5" ht="12.75">
      <c r="C773" s="306"/>
      <c r="D773" s="312"/>
      <c r="E773" s="301"/>
    </row>
    <row r="774" spans="3:5" ht="12.75">
      <c r="C774" s="306"/>
      <c r="D774" s="312"/>
      <c r="E774" s="301"/>
    </row>
    <row r="775" spans="3:5" ht="12.75">
      <c r="C775" s="306"/>
      <c r="D775" s="312"/>
      <c r="E775" s="301"/>
    </row>
    <row r="776" spans="3:5" ht="12.75">
      <c r="C776" s="306"/>
      <c r="D776" s="312"/>
      <c r="E776" s="301"/>
    </row>
    <row r="777" spans="3:5" ht="12.75">
      <c r="C777" s="306"/>
      <c r="D777" s="312"/>
      <c r="E777" s="301"/>
    </row>
    <row r="778" spans="3:5" ht="12.75">
      <c r="C778" s="306"/>
      <c r="D778" s="312"/>
      <c r="E778" s="301"/>
    </row>
    <row r="779" spans="3:5" ht="12.75">
      <c r="C779" s="306"/>
      <c r="D779" s="312"/>
      <c r="E779" s="301"/>
    </row>
    <row r="780" spans="3:5" ht="12.75">
      <c r="C780" s="306"/>
      <c r="D780" s="312"/>
      <c r="E780" s="301"/>
    </row>
    <row r="781" spans="3:5" ht="12.75">
      <c r="C781" s="306"/>
      <c r="D781" s="312"/>
      <c r="E781" s="301"/>
    </row>
    <row r="782" spans="3:5" ht="12.75">
      <c r="C782" s="306"/>
      <c r="D782" s="312"/>
      <c r="E782" s="301"/>
    </row>
    <row r="783" spans="3:5" ht="12.75">
      <c r="C783" s="306"/>
      <c r="D783" s="312"/>
      <c r="E783" s="301"/>
    </row>
    <row r="784" spans="3:5" ht="12.75">
      <c r="C784" s="306"/>
      <c r="D784" s="312"/>
      <c r="E784" s="301"/>
    </row>
    <row r="785" spans="3:5" ht="12.75">
      <c r="C785" s="306"/>
      <c r="D785" s="312"/>
      <c r="E785" s="301"/>
    </row>
    <row r="786" spans="3:5" ht="12.75">
      <c r="C786" s="306"/>
      <c r="D786" s="312"/>
      <c r="E786" s="301"/>
    </row>
    <row r="787" spans="3:5" ht="12.75">
      <c r="C787" s="306"/>
      <c r="D787" s="312"/>
      <c r="E787" s="301"/>
    </row>
    <row r="788" spans="3:5" ht="12.75">
      <c r="C788" s="306"/>
      <c r="D788" s="312"/>
      <c r="E788" s="301"/>
    </row>
    <row r="789" spans="3:5" ht="12.75">
      <c r="C789" s="306"/>
      <c r="D789" s="312"/>
      <c r="E789" s="301"/>
    </row>
    <row r="790" spans="3:5" ht="12.75">
      <c r="C790" s="306"/>
      <c r="D790" s="312"/>
      <c r="E790" s="301"/>
    </row>
    <row r="791" spans="3:5" ht="12.75">
      <c r="C791" s="306"/>
      <c r="D791" s="312"/>
      <c r="E791" s="301"/>
    </row>
    <row r="792" spans="3:5" ht="12.75">
      <c r="C792" s="306"/>
      <c r="D792" s="312"/>
      <c r="E792" s="301"/>
    </row>
    <row r="793" spans="3:5" ht="12.75">
      <c r="C793" s="306"/>
      <c r="D793" s="312"/>
      <c r="E793" s="301"/>
    </row>
    <row r="794" spans="3:5" ht="12.75">
      <c r="C794" s="306"/>
      <c r="D794" s="312"/>
      <c r="E794" s="301"/>
    </row>
    <row r="795" spans="3:5" ht="12.75">
      <c r="C795" s="306"/>
      <c r="D795" s="312"/>
      <c r="E795" s="301"/>
    </row>
    <row r="796" spans="3:5" ht="12.75">
      <c r="C796" s="306"/>
      <c r="D796" s="312"/>
      <c r="E796" s="301"/>
    </row>
    <row r="797" spans="3:5" ht="12.75">
      <c r="C797" s="306"/>
      <c r="D797" s="312"/>
      <c r="E797" s="301"/>
    </row>
    <row r="798" spans="3:5" ht="12.75">
      <c r="C798" s="306"/>
      <c r="D798" s="312"/>
      <c r="E798" s="301"/>
    </row>
    <row r="799" spans="3:5" ht="12.75">
      <c r="C799" s="306"/>
      <c r="D799" s="312"/>
      <c r="E799" s="301"/>
    </row>
    <row r="800" spans="3:5" ht="12.75">
      <c r="C800" s="306"/>
      <c r="D800" s="312"/>
      <c r="E800" s="301"/>
    </row>
    <row r="801" spans="3:5" ht="12.75">
      <c r="C801" s="306"/>
      <c r="D801" s="312"/>
      <c r="E801" s="301"/>
    </row>
    <row r="802" spans="3:5" ht="12.75">
      <c r="C802" s="306"/>
      <c r="D802" s="312"/>
      <c r="E802" s="301"/>
    </row>
    <row r="803" spans="3:5" ht="12.75">
      <c r="C803" s="306"/>
      <c r="D803" s="312"/>
      <c r="E803" s="301"/>
    </row>
    <row r="804" spans="3:5" ht="12.75">
      <c r="C804" s="306"/>
      <c r="D804" s="312"/>
      <c r="E804" s="301"/>
    </row>
    <row r="805" spans="3:5" ht="12.75">
      <c r="C805" s="306"/>
      <c r="D805" s="312"/>
      <c r="E805" s="301"/>
    </row>
    <row r="806" spans="3:5" ht="12.75">
      <c r="C806" s="306"/>
      <c r="D806" s="312"/>
      <c r="E806" s="301"/>
    </row>
    <row r="807" spans="3:5" ht="12.75">
      <c r="C807" s="306"/>
      <c r="D807" s="312"/>
      <c r="E807" s="301"/>
    </row>
    <row r="808" spans="3:5" ht="12.75">
      <c r="C808" s="306"/>
      <c r="D808" s="312"/>
      <c r="E808" s="301"/>
    </row>
    <row r="809" spans="3:5" ht="12.75">
      <c r="C809" s="306"/>
      <c r="D809" s="312"/>
      <c r="E809" s="301"/>
    </row>
    <row r="810" spans="3:5" ht="12.75">
      <c r="C810" s="306"/>
      <c r="D810" s="312"/>
      <c r="E810" s="301"/>
    </row>
    <row r="811" spans="3:5" ht="12.75">
      <c r="C811" s="306"/>
      <c r="D811" s="312"/>
      <c r="E811" s="301"/>
    </row>
    <row r="812" spans="3:5" ht="12.75">
      <c r="C812" s="306"/>
      <c r="D812" s="312"/>
      <c r="E812" s="301"/>
    </row>
    <row r="813" spans="3:5" ht="12.75">
      <c r="C813" s="306"/>
      <c r="D813" s="312"/>
      <c r="E813" s="301"/>
    </row>
    <row r="814" spans="3:5" ht="12.75">
      <c r="C814" s="306"/>
      <c r="D814" s="312"/>
      <c r="E814" s="301"/>
    </row>
    <row r="815" spans="3:5" ht="12.75">
      <c r="C815" s="306"/>
      <c r="D815" s="312"/>
      <c r="E815" s="301"/>
    </row>
    <row r="816" spans="3:5" ht="12.75">
      <c r="C816" s="306"/>
      <c r="D816" s="312"/>
      <c r="E816" s="301"/>
    </row>
    <row r="817" spans="3:5" ht="12.75">
      <c r="C817" s="306"/>
      <c r="D817" s="312"/>
      <c r="E817" s="301"/>
    </row>
    <row r="818" spans="3:5" ht="12.75">
      <c r="C818" s="306"/>
      <c r="D818" s="312"/>
      <c r="E818" s="301"/>
    </row>
    <row r="819" spans="3:5" ht="12.75">
      <c r="C819" s="306"/>
      <c r="D819" s="312"/>
      <c r="E819" s="301"/>
    </row>
    <row r="820" spans="3:5" ht="12.75">
      <c r="C820" s="306"/>
      <c r="D820" s="312"/>
      <c r="E820" s="301"/>
    </row>
    <row r="821" spans="3:5" ht="12.75">
      <c r="C821" s="306"/>
      <c r="D821" s="312"/>
      <c r="E821" s="301"/>
    </row>
    <row r="822" spans="3:5" ht="12.75">
      <c r="C822" s="306"/>
      <c r="D822" s="312"/>
      <c r="E822" s="301"/>
    </row>
    <row r="823" spans="3:5" ht="12.75">
      <c r="C823" s="306"/>
      <c r="D823" s="312"/>
      <c r="E823" s="301"/>
    </row>
    <row r="824" spans="3:5" ht="12.75">
      <c r="C824" s="306"/>
      <c r="D824" s="312"/>
      <c r="E824" s="301"/>
    </row>
    <row r="825" spans="3:5" ht="12.75">
      <c r="C825" s="306"/>
      <c r="D825" s="312"/>
      <c r="E825" s="301"/>
    </row>
    <row r="826" spans="3:5" ht="12.75">
      <c r="C826" s="306"/>
      <c r="D826" s="312"/>
      <c r="E826" s="301"/>
    </row>
    <row r="827" spans="3:5" ht="12.75">
      <c r="C827" s="306"/>
      <c r="D827" s="312"/>
      <c r="E827" s="301"/>
    </row>
    <row r="828" spans="3:5" ht="12.75">
      <c r="C828" s="306"/>
      <c r="D828" s="312"/>
      <c r="E828" s="301"/>
    </row>
    <row r="829" spans="3:5" ht="12.75">
      <c r="C829" s="306"/>
      <c r="D829" s="312"/>
      <c r="E829" s="301"/>
    </row>
    <row r="830" spans="3:5" ht="12.75">
      <c r="C830" s="306"/>
      <c r="D830" s="312"/>
      <c r="E830" s="301"/>
    </row>
    <row r="831" spans="3:5" ht="12.75">
      <c r="C831" s="306"/>
      <c r="D831" s="312"/>
      <c r="E831" s="301"/>
    </row>
    <row r="832" spans="3:5" ht="12.75">
      <c r="C832" s="306"/>
      <c r="D832" s="312"/>
      <c r="E832" s="301"/>
    </row>
    <row r="833" spans="3:5" ht="12.75">
      <c r="C833" s="306"/>
      <c r="D833" s="312"/>
      <c r="E833" s="301"/>
    </row>
    <row r="834" spans="3:5" ht="12.75">
      <c r="C834" s="306"/>
      <c r="D834" s="312"/>
      <c r="E834" s="301"/>
    </row>
    <row r="835" spans="3:5" ht="12.75">
      <c r="C835" s="306"/>
      <c r="D835" s="312"/>
      <c r="E835" s="301"/>
    </row>
    <row r="836" spans="3:5" ht="12.75">
      <c r="C836" s="306"/>
      <c r="D836" s="312"/>
      <c r="E836" s="301"/>
    </row>
    <row r="837" spans="3:5" ht="12.75">
      <c r="C837" s="306"/>
      <c r="D837" s="312"/>
      <c r="E837" s="301"/>
    </row>
    <row r="838" spans="3:5" ht="12.75">
      <c r="C838" s="306"/>
      <c r="D838" s="312"/>
      <c r="E838" s="301"/>
    </row>
    <row r="839" spans="3:5" ht="12.75">
      <c r="C839" s="306"/>
      <c r="D839" s="312"/>
      <c r="E839" s="301"/>
    </row>
    <row r="840" spans="3:5" ht="12.75">
      <c r="C840" s="306"/>
      <c r="D840" s="312"/>
      <c r="E840" s="301"/>
    </row>
    <row r="841" spans="3:5" ht="12.75">
      <c r="C841" s="306"/>
      <c r="D841" s="312"/>
      <c r="E841" s="301"/>
    </row>
    <row r="842" spans="3:5" ht="12.75">
      <c r="C842" s="306"/>
      <c r="D842" s="312"/>
      <c r="E842" s="301"/>
    </row>
    <row r="843" spans="3:5" ht="12.75">
      <c r="C843" s="306"/>
      <c r="D843" s="312"/>
      <c r="E843" s="301"/>
    </row>
    <row r="844" spans="3:5" ht="12.75">
      <c r="C844" s="306"/>
      <c r="D844" s="312"/>
      <c r="E844" s="301"/>
    </row>
    <row r="845" spans="3:5" ht="12.75">
      <c r="C845" s="306"/>
      <c r="D845" s="312"/>
      <c r="E845" s="301"/>
    </row>
    <row r="846" spans="3:5" ht="12.75">
      <c r="C846" s="306"/>
      <c r="D846" s="312"/>
      <c r="E846" s="301"/>
    </row>
    <row r="847" spans="3:5" ht="12.75">
      <c r="C847" s="306"/>
      <c r="D847" s="312"/>
      <c r="E847" s="301"/>
    </row>
    <row r="848" spans="3:5" ht="12.75">
      <c r="C848" s="306"/>
      <c r="D848" s="312"/>
      <c r="E848" s="301"/>
    </row>
    <row r="849" spans="3:5" ht="12.75">
      <c r="C849" s="306"/>
      <c r="D849" s="312"/>
      <c r="E849" s="301"/>
    </row>
    <row r="850" spans="3:5" ht="12.75">
      <c r="C850" s="306"/>
      <c r="D850" s="312"/>
      <c r="E850" s="301"/>
    </row>
    <row r="851" spans="3:5" ht="12.75">
      <c r="C851" s="306"/>
      <c r="D851" s="312"/>
      <c r="E851" s="301"/>
    </row>
    <row r="852" spans="3:5" ht="12.75">
      <c r="C852" s="306"/>
      <c r="D852" s="312"/>
      <c r="E852" s="301"/>
    </row>
    <row r="853" spans="3:5" ht="12.75">
      <c r="C853" s="306"/>
      <c r="D853" s="312"/>
      <c r="E853" s="301"/>
    </row>
    <row r="854" spans="3:5" ht="12.75">
      <c r="C854" s="306"/>
      <c r="D854" s="312"/>
      <c r="E854" s="301"/>
    </row>
    <row r="855" spans="3:5" ht="12.75">
      <c r="C855" s="306"/>
      <c r="D855" s="312"/>
      <c r="E855" s="301"/>
    </row>
    <row r="856" spans="3:5" ht="12.75">
      <c r="C856" s="306"/>
      <c r="D856" s="312"/>
      <c r="E856" s="301"/>
    </row>
    <row r="857" spans="3:5" ht="12.75">
      <c r="C857" s="306"/>
      <c r="D857" s="312"/>
      <c r="E857" s="301"/>
    </row>
    <row r="858" spans="3:5" ht="12.75">
      <c r="C858" s="306"/>
      <c r="D858" s="312"/>
      <c r="E858" s="301"/>
    </row>
    <row r="859" spans="3:5" ht="12.75">
      <c r="C859" s="306"/>
      <c r="D859" s="312"/>
      <c r="E859" s="301"/>
    </row>
    <row r="860" spans="3:5" ht="12.75">
      <c r="C860" s="306"/>
      <c r="D860" s="312"/>
      <c r="E860" s="301"/>
    </row>
    <row r="861" spans="3:5" ht="12.75">
      <c r="C861" s="306"/>
      <c r="D861" s="312"/>
      <c r="E861" s="301"/>
    </row>
    <row r="862" spans="3:5" ht="12.75">
      <c r="C862" s="306"/>
      <c r="D862" s="312"/>
      <c r="E862" s="301"/>
    </row>
    <row r="863" spans="3:5" ht="12.75">
      <c r="C863" s="306"/>
      <c r="D863" s="312"/>
      <c r="E863" s="301"/>
    </row>
    <row r="864" spans="3:5" ht="12.75">
      <c r="C864" s="306"/>
      <c r="D864" s="312"/>
      <c r="E864" s="301"/>
    </row>
    <row r="865" spans="3:5" ht="12.75">
      <c r="C865" s="306"/>
      <c r="D865" s="312"/>
      <c r="E865" s="301"/>
    </row>
    <row r="866" spans="3:5" ht="12.75">
      <c r="C866" s="306"/>
      <c r="D866" s="312"/>
      <c r="E866" s="301"/>
    </row>
    <row r="867" spans="3:5" ht="12.75">
      <c r="C867" s="306"/>
      <c r="D867" s="312"/>
      <c r="E867" s="301"/>
    </row>
    <row r="868" spans="3:5" ht="12.75">
      <c r="C868" s="306"/>
      <c r="D868" s="312"/>
      <c r="E868" s="301"/>
    </row>
    <row r="869" spans="3:5" ht="12.75">
      <c r="C869" s="306"/>
      <c r="D869" s="312"/>
      <c r="E869" s="301"/>
    </row>
    <row r="870" spans="3:5" ht="12.75">
      <c r="C870" s="306"/>
      <c r="D870" s="312"/>
      <c r="E870" s="301"/>
    </row>
    <row r="871" spans="3:5" ht="12.75">
      <c r="C871" s="306"/>
      <c r="D871" s="312"/>
      <c r="E871" s="301"/>
    </row>
    <row r="872" spans="3:5" ht="12.75">
      <c r="C872" s="306"/>
      <c r="D872" s="312"/>
      <c r="E872" s="301"/>
    </row>
    <row r="873" spans="3:5" ht="12.75">
      <c r="C873" s="306"/>
      <c r="D873" s="312"/>
      <c r="E873" s="301"/>
    </row>
    <row r="874" spans="3:5" ht="12.75">
      <c r="C874" s="306"/>
      <c r="D874" s="312"/>
      <c r="E874" s="301"/>
    </row>
    <row r="875" spans="3:5" ht="12.75">
      <c r="C875" s="306"/>
      <c r="D875" s="312"/>
      <c r="E875" s="301"/>
    </row>
    <row r="876" spans="3:5" ht="12.75">
      <c r="C876" s="306"/>
      <c r="D876" s="312"/>
      <c r="E876" s="301"/>
    </row>
    <row r="877" spans="3:5" ht="12.75">
      <c r="C877" s="306"/>
      <c r="D877" s="312"/>
      <c r="E877" s="301"/>
    </row>
    <row r="878" spans="3:5" ht="12.75">
      <c r="C878" s="306"/>
      <c r="D878" s="312"/>
      <c r="E878" s="301"/>
    </row>
    <row r="879" spans="3:5" ht="12.75">
      <c r="C879" s="306"/>
      <c r="D879" s="312"/>
      <c r="E879" s="301"/>
    </row>
    <row r="880" spans="3:5" ht="12.75">
      <c r="C880" s="306"/>
      <c r="D880" s="312"/>
      <c r="E880" s="301"/>
    </row>
    <row r="881" spans="3:5" ht="12.75">
      <c r="C881" s="306"/>
      <c r="D881" s="312"/>
      <c r="E881" s="301"/>
    </row>
    <row r="882" spans="3:5" ht="12.75">
      <c r="C882" s="306"/>
      <c r="D882" s="312"/>
      <c r="E882" s="301"/>
    </row>
    <row r="883" spans="3:5" ht="12.75">
      <c r="C883" s="306"/>
      <c r="D883" s="312"/>
      <c r="E883" s="301"/>
    </row>
    <row r="884" spans="3:5" ht="12.75">
      <c r="C884" s="306"/>
      <c r="D884" s="312"/>
      <c r="E884" s="301"/>
    </row>
    <row r="885" spans="3:5" ht="12.75">
      <c r="C885" s="306"/>
      <c r="D885" s="312"/>
      <c r="E885" s="301"/>
    </row>
    <row r="886" spans="3:5" ht="12.75">
      <c r="C886" s="306"/>
      <c r="D886" s="312"/>
      <c r="E886" s="301"/>
    </row>
    <row r="887" spans="3:5" ht="12.75">
      <c r="C887" s="306"/>
      <c r="D887" s="312"/>
      <c r="E887" s="301"/>
    </row>
    <row r="888" spans="3:5" ht="12.75">
      <c r="C888" s="306"/>
      <c r="D888" s="312"/>
      <c r="E888" s="301"/>
    </row>
    <row r="889" spans="3:5" ht="12.75">
      <c r="C889" s="306"/>
      <c r="D889" s="312"/>
      <c r="E889" s="301"/>
    </row>
    <row r="890" spans="3:5" ht="12.75">
      <c r="C890" s="306"/>
      <c r="D890" s="312"/>
      <c r="E890" s="301"/>
    </row>
    <row r="891" spans="3:5" ht="12.75">
      <c r="C891" s="306"/>
      <c r="D891" s="312"/>
      <c r="E891" s="301"/>
    </row>
    <row r="892" spans="3:5" ht="12.75">
      <c r="C892" s="306"/>
      <c r="D892" s="312"/>
      <c r="E892" s="301"/>
    </row>
    <row r="893" spans="3:5" ht="12.75">
      <c r="C893" s="306"/>
      <c r="D893" s="312"/>
      <c r="E893" s="301"/>
    </row>
    <row r="894" spans="3:5" ht="12.75">
      <c r="C894" s="306"/>
      <c r="D894" s="312"/>
      <c r="E894" s="301"/>
    </row>
    <row r="895" spans="3:5" ht="12.75">
      <c r="C895" s="306"/>
      <c r="D895" s="312"/>
      <c r="E895" s="301"/>
    </row>
    <row r="896" spans="3:5" ht="12.75">
      <c r="C896" s="306"/>
      <c r="D896" s="312"/>
      <c r="E896" s="301"/>
    </row>
    <row r="897" spans="3:5" ht="12.75">
      <c r="C897" s="306"/>
      <c r="D897" s="312"/>
      <c r="E897" s="301"/>
    </row>
    <row r="898" spans="3:5" ht="12.75">
      <c r="C898" s="306"/>
      <c r="D898" s="312"/>
      <c r="E898" s="301"/>
    </row>
    <row r="899" spans="3:5" ht="12.75">
      <c r="C899" s="306"/>
      <c r="D899" s="312"/>
      <c r="E899" s="301"/>
    </row>
    <row r="900" spans="3:5" ht="12.75">
      <c r="C900" s="306"/>
      <c r="D900" s="312"/>
      <c r="E900" s="301"/>
    </row>
    <row r="901" spans="3:5" ht="12.75">
      <c r="C901" s="306"/>
      <c r="D901" s="312"/>
      <c r="E901" s="301"/>
    </row>
    <row r="902" spans="3:5" ht="12.75">
      <c r="C902" s="306"/>
      <c r="D902" s="312"/>
      <c r="E902" s="301"/>
    </row>
    <row r="903" spans="3:5" ht="12.75">
      <c r="C903" s="306"/>
      <c r="D903" s="312"/>
      <c r="E903" s="301"/>
    </row>
    <row r="904" spans="3:5" ht="12.75">
      <c r="C904" s="306"/>
      <c r="D904" s="312"/>
      <c r="E904" s="301"/>
    </row>
    <row r="905" spans="3:5" ht="12.75">
      <c r="C905" s="306"/>
      <c r="D905" s="312"/>
      <c r="E905" s="301"/>
    </row>
    <row r="906" spans="3:5" ht="12.75">
      <c r="C906" s="306"/>
      <c r="D906" s="312"/>
      <c r="E906" s="301"/>
    </row>
    <row r="907" spans="3:5" ht="12.75">
      <c r="C907" s="306"/>
      <c r="D907" s="312"/>
      <c r="E907" s="301"/>
    </row>
    <row r="908" spans="3:5" ht="12.75">
      <c r="C908" s="306"/>
      <c r="D908" s="312"/>
      <c r="E908" s="301"/>
    </row>
    <row r="909" spans="3:5" ht="12.75">
      <c r="C909" s="306"/>
      <c r="D909" s="312"/>
      <c r="E909" s="301"/>
    </row>
    <row r="910" spans="3:5" ht="12.75">
      <c r="C910" s="306"/>
      <c r="D910" s="312"/>
      <c r="E910" s="301"/>
    </row>
    <row r="911" spans="3:5" ht="12.75">
      <c r="C911" s="306"/>
      <c r="D911" s="312"/>
      <c r="E911" s="301"/>
    </row>
    <row r="912" spans="3:5" ht="12.75">
      <c r="C912" s="306"/>
      <c r="D912" s="312"/>
      <c r="E912" s="301"/>
    </row>
    <row r="913" spans="3:5" ht="12.75">
      <c r="C913" s="306"/>
      <c r="D913" s="312"/>
      <c r="E913" s="301"/>
    </row>
    <row r="914" spans="3:5" ht="12.75">
      <c r="C914" s="306"/>
      <c r="D914" s="312"/>
      <c r="E914" s="301"/>
    </row>
    <row r="915" spans="3:5" ht="12.75">
      <c r="C915" s="306"/>
      <c r="D915" s="312"/>
      <c r="E915" s="301"/>
    </row>
    <row r="916" spans="3:5" ht="12.75">
      <c r="C916" s="306"/>
      <c r="D916" s="312"/>
      <c r="E916" s="301"/>
    </row>
    <row r="917" spans="3:5" ht="12.75">
      <c r="C917" s="306"/>
      <c r="D917" s="312"/>
      <c r="E917" s="301"/>
    </row>
    <row r="918" spans="3:5" ht="12.75">
      <c r="C918" s="306"/>
      <c r="D918" s="312"/>
      <c r="E918" s="301"/>
    </row>
    <row r="919" spans="3:5" ht="12.75">
      <c r="C919" s="306"/>
      <c r="D919" s="312"/>
      <c r="E919" s="301"/>
    </row>
    <row r="920" spans="3:5" ht="12.75">
      <c r="C920" s="306"/>
      <c r="D920" s="312"/>
      <c r="E920" s="301"/>
    </row>
    <row r="921" spans="3:5" ht="12.75">
      <c r="C921" s="306"/>
      <c r="D921" s="312"/>
      <c r="E921" s="301"/>
    </row>
    <row r="922" spans="3:5" ht="12.75">
      <c r="C922" s="306"/>
      <c r="D922" s="312"/>
      <c r="E922" s="301"/>
    </row>
    <row r="923" spans="3:5" ht="12.75">
      <c r="C923" s="306"/>
      <c r="D923" s="312"/>
      <c r="E923" s="301"/>
    </row>
    <row r="924" spans="3:5" ht="12.75">
      <c r="C924" s="306"/>
      <c r="D924" s="312"/>
      <c r="E924" s="301"/>
    </row>
    <row r="925" spans="3:5" ht="12.75">
      <c r="C925" s="306"/>
      <c r="D925" s="312"/>
      <c r="E925" s="301"/>
    </row>
  </sheetData>
  <sheetProtection/>
  <mergeCells count="5">
    <mergeCell ref="B738:C738"/>
    <mergeCell ref="B739:C739"/>
    <mergeCell ref="B740:C740"/>
    <mergeCell ref="A1:A7"/>
    <mergeCell ref="D1:H5"/>
  </mergeCells>
  <conditionalFormatting sqref="C3">
    <cfRule type="containsText" priority="391" dxfId="0" operator="containsText" text="PZA">
      <formula>NOT(ISERROR(SEARCH("PZA",C3)))</formula>
    </cfRule>
  </conditionalFormatting>
  <printOptions gridLines="1" horizontalCentered="1" verticalCentered="1"/>
  <pageMargins left="0.2362204724409449" right="0.2362204724409449" top="0.35433070866141736" bottom="0.35433070866141736" header="0.31496062992125984" footer="0.11811023622047245"/>
  <pageSetup fitToHeight="0" fitToWidth="1" horizontalDpi="600" verticalDpi="600" orientation="portrait" scale="65" r:id="rId2"/>
  <headerFooter>
    <oddFooter>&amp;L
AE-10&amp;C
&amp;P/&amp;N&amp;R
UAEH-LPNO-N5-2019</oddFooter>
  </headerFooter>
  <drawing r:id="rId1"/>
</worksheet>
</file>

<file path=xl/worksheets/sheet17.xml><?xml version="1.0" encoding="utf-8"?>
<worksheet xmlns="http://schemas.openxmlformats.org/spreadsheetml/2006/main" xmlns:r="http://schemas.openxmlformats.org/officeDocument/2006/relationships">
  <dimension ref="A1:I53"/>
  <sheetViews>
    <sheetView showGridLines="0" zoomScale="50" zoomScaleNormal="50" zoomScaleSheetLayoutView="50" zoomScalePageLayoutView="0" workbookViewId="0" topLeftCell="A1">
      <selection activeCell="A53" sqref="A53:I53"/>
    </sheetView>
  </sheetViews>
  <sheetFormatPr defaultColWidth="11.421875" defaultRowHeight="12.75"/>
  <cols>
    <col min="1" max="1" width="2.28125" style="0" customWidth="1"/>
    <col min="2" max="2" width="11.421875" style="0" customWidth="1"/>
    <col min="3" max="3" width="29.28125" style="0" customWidth="1"/>
    <col min="4" max="4" width="9.28125" style="0" customWidth="1"/>
    <col min="5" max="5" width="12.7109375" style="0" customWidth="1"/>
    <col min="6" max="6" width="13.421875" style="0" customWidth="1"/>
    <col min="7" max="7" width="12.421875" style="0" customWidth="1"/>
    <col min="8" max="8" width="10.140625" style="0" customWidth="1"/>
    <col min="9" max="9" width="2.28125" style="0" customWidth="1"/>
  </cols>
  <sheetData>
    <row r="1" ht="12.75">
      <c r="H1" s="52" t="s">
        <v>65</v>
      </c>
    </row>
    <row r="2" ht="12.75">
      <c r="H2" s="52" t="s">
        <v>525</v>
      </c>
    </row>
    <row r="4" spans="2:8" ht="15">
      <c r="B4" s="475" t="s">
        <v>483</v>
      </c>
      <c r="C4" s="475"/>
      <c r="D4" s="475"/>
      <c r="E4" s="475"/>
      <c r="F4" s="475"/>
      <c r="G4" s="475"/>
      <c r="H4" s="475"/>
    </row>
    <row r="5" spans="2:8" ht="12.75">
      <c r="B5" s="4"/>
      <c r="C5" s="4"/>
      <c r="D5" s="4"/>
      <c r="E5" s="4"/>
      <c r="F5" s="4"/>
      <c r="G5" s="4"/>
      <c r="H5" s="4"/>
    </row>
    <row r="6" spans="2:8" ht="12.75">
      <c r="B6" s="4"/>
      <c r="C6" s="4"/>
      <c r="D6" s="4"/>
      <c r="E6" s="4"/>
      <c r="F6" s="4"/>
      <c r="G6" s="4"/>
      <c r="H6" s="209"/>
    </row>
    <row r="7" spans="2:8" ht="12.75">
      <c r="B7" s="214" t="s">
        <v>205</v>
      </c>
      <c r="C7" s="246"/>
      <c r="D7" s="215"/>
      <c r="E7" s="214" t="s">
        <v>240</v>
      </c>
      <c r="F7" s="168"/>
      <c r="G7" s="47"/>
      <c r="H7" s="177" t="s">
        <v>278</v>
      </c>
    </row>
    <row r="8" spans="2:8" ht="12.75">
      <c r="B8" s="219"/>
      <c r="C8" s="247"/>
      <c r="D8" s="220"/>
      <c r="E8" s="32"/>
      <c r="F8" s="4"/>
      <c r="G8" s="33"/>
      <c r="H8" s="178"/>
    </row>
    <row r="9" spans="2:8" ht="12.75">
      <c r="B9" s="216"/>
      <c r="C9" s="248"/>
      <c r="D9" s="217"/>
      <c r="E9" s="239"/>
      <c r="F9" s="240"/>
      <c r="G9" s="241"/>
      <c r="H9" s="178" t="s">
        <v>167</v>
      </c>
    </row>
    <row r="10" spans="2:8" ht="12.75">
      <c r="B10" s="219" t="s">
        <v>209</v>
      </c>
      <c r="C10" s="247"/>
      <c r="D10" s="220"/>
      <c r="E10" s="518" t="s">
        <v>279</v>
      </c>
      <c r="F10" s="519"/>
      <c r="G10" s="520"/>
      <c r="H10" s="177" t="s">
        <v>169</v>
      </c>
    </row>
    <row r="11" spans="2:8" ht="12.75">
      <c r="B11" s="219"/>
      <c r="C11" s="247"/>
      <c r="D11" s="220"/>
      <c r="E11" s="236"/>
      <c r="F11" s="237"/>
      <c r="G11" s="238"/>
      <c r="H11" s="178"/>
    </row>
    <row r="12" spans="2:8" ht="12.75">
      <c r="B12" s="223"/>
      <c r="C12" s="249"/>
      <c r="D12" s="224"/>
      <c r="E12" s="239"/>
      <c r="F12" s="240"/>
      <c r="G12" s="241"/>
      <c r="H12" s="68"/>
    </row>
    <row r="13" spans="2:8" ht="12.75">
      <c r="B13" s="226"/>
      <c r="C13" s="226"/>
      <c r="D13" s="226"/>
      <c r="E13" s="211"/>
      <c r="F13" s="211"/>
      <c r="G13" s="211"/>
      <c r="H13" s="4"/>
    </row>
    <row r="14" spans="2:8" ht="25.5">
      <c r="B14" s="242" t="s">
        <v>81</v>
      </c>
      <c r="C14" s="122" t="s">
        <v>218</v>
      </c>
      <c r="D14" s="243" t="s">
        <v>164</v>
      </c>
      <c r="E14" s="122" t="s">
        <v>173</v>
      </c>
      <c r="F14" s="244" t="s">
        <v>435</v>
      </c>
      <c r="G14" s="245" t="s">
        <v>175</v>
      </c>
      <c r="H14" s="123" t="s">
        <v>176</v>
      </c>
    </row>
    <row r="15" spans="2:8" ht="12.75">
      <c r="B15" s="196"/>
      <c r="C15" s="207"/>
      <c r="D15" s="207"/>
      <c r="E15" s="207"/>
      <c r="F15" s="207"/>
      <c r="G15" s="207"/>
      <c r="H15" s="113"/>
    </row>
    <row r="16" spans="2:8" ht="12.75">
      <c r="B16" s="199" t="s">
        <v>484</v>
      </c>
      <c r="C16" s="189"/>
      <c r="D16" s="189"/>
      <c r="E16" s="189"/>
      <c r="F16" s="189"/>
      <c r="G16" s="189"/>
      <c r="H16" s="190"/>
    </row>
    <row r="17" spans="2:8" ht="12.75">
      <c r="B17" s="199"/>
      <c r="C17" s="189"/>
      <c r="D17" s="189"/>
      <c r="E17" s="189"/>
      <c r="F17" s="189"/>
      <c r="G17" s="189"/>
      <c r="H17" s="190"/>
    </row>
    <row r="18" spans="2:8" ht="12.75">
      <c r="B18" s="199"/>
      <c r="C18" s="189"/>
      <c r="D18" s="189"/>
      <c r="E18" s="189"/>
      <c r="F18" s="189"/>
      <c r="G18" s="189"/>
      <c r="H18" s="190"/>
    </row>
    <row r="19" spans="2:8" ht="12.75">
      <c r="B19" s="199"/>
      <c r="C19" s="189"/>
      <c r="D19" s="189"/>
      <c r="E19" s="189"/>
      <c r="F19" s="189"/>
      <c r="G19" s="189"/>
      <c r="H19" s="190"/>
    </row>
    <row r="20" spans="2:8" ht="12.75">
      <c r="B20" s="199"/>
      <c r="C20" s="189"/>
      <c r="D20" s="189"/>
      <c r="E20" s="189"/>
      <c r="F20" s="189"/>
      <c r="G20" s="189"/>
      <c r="H20" s="190"/>
    </row>
    <row r="21" spans="2:8" ht="12.75">
      <c r="B21" s="199"/>
      <c r="C21" s="189"/>
      <c r="D21" s="189"/>
      <c r="E21" s="189"/>
      <c r="F21" s="189"/>
      <c r="G21" s="189"/>
      <c r="H21" s="190"/>
    </row>
    <row r="22" spans="2:8" ht="12.75">
      <c r="B22" s="199"/>
      <c r="C22" s="189"/>
      <c r="D22" s="189"/>
      <c r="E22" s="189"/>
      <c r="F22" s="189"/>
      <c r="G22" s="189"/>
      <c r="H22" s="190"/>
    </row>
    <row r="23" spans="2:8" ht="12.75">
      <c r="B23" s="233" t="s">
        <v>485</v>
      </c>
      <c r="C23" s="131"/>
      <c r="D23" s="131"/>
      <c r="E23" s="131"/>
      <c r="F23" s="131"/>
      <c r="G23" s="131"/>
      <c r="H23" s="161"/>
    </row>
    <row r="24" spans="2:8" ht="12.75">
      <c r="B24" s="196"/>
      <c r="C24" s="207"/>
      <c r="D24" s="207"/>
      <c r="E24" s="207"/>
      <c r="F24" s="207"/>
      <c r="G24" s="207"/>
      <c r="H24" s="113"/>
    </row>
    <row r="25" spans="2:8" ht="12.75">
      <c r="B25" s="199" t="s">
        <v>486</v>
      </c>
      <c r="C25" s="189"/>
      <c r="D25" s="189"/>
      <c r="E25" s="189"/>
      <c r="F25" s="189"/>
      <c r="G25" s="189"/>
      <c r="H25" s="190"/>
    </row>
    <row r="26" spans="2:8" ht="12.75">
      <c r="B26" s="199"/>
      <c r="C26" s="189"/>
      <c r="D26" s="189"/>
      <c r="E26" s="189"/>
      <c r="F26" s="189"/>
      <c r="G26" s="189"/>
      <c r="H26" s="190"/>
    </row>
    <row r="27" spans="2:8" ht="12.75">
      <c r="B27" s="199"/>
      <c r="C27" s="189"/>
      <c r="D27" s="189"/>
      <c r="E27" s="189"/>
      <c r="F27" s="189"/>
      <c r="G27" s="189"/>
      <c r="H27" s="190"/>
    </row>
    <row r="28" spans="2:8" ht="12.75">
      <c r="B28" s="199"/>
      <c r="C28" s="189"/>
      <c r="D28" s="189"/>
      <c r="E28" s="189"/>
      <c r="F28" s="189"/>
      <c r="G28" s="189"/>
      <c r="H28" s="190"/>
    </row>
    <row r="29" spans="2:8" ht="12.75">
      <c r="B29" s="199"/>
      <c r="C29" s="189"/>
      <c r="D29" s="189"/>
      <c r="E29" s="189"/>
      <c r="F29" s="189"/>
      <c r="G29" s="189"/>
      <c r="H29" s="190"/>
    </row>
    <row r="30" spans="2:8" ht="12.75">
      <c r="B30" s="199"/>
      <c r="C30" s="189"/>
      <c r="D30" s="189"/>
      <c r="E30" s="189"/>
      <c r="F30" s="189"/>
      <c r="G30" s="189"/>
      <c r="H30" s="190"/>
    </row>
    <row r="31" spans="2:8" ht="12.75">
      <c r="B31" s="199"/>
      <c r="C31" s="189"/>
      <c r="D31" s="189"/>
      <c r="E31" s="189"/>
      <c r="F31" s="189"/>
      <c r="G31" s="189"/>
      <c r="H31" s="190"/>
    </row>
    <row r="32" spans="2:8" ht="12.75">
      <c r="B32" s="233" t="s">
        <v>487</v>
      </c>
      <c r="C32" s="131"/>
      <c r="D32" s="131"/>
      <c r="E32" s="131"/>
      <c r="F32" s="131"/>
      <c r="G32" s="131"/>
      <c r="H32" s="161"/>
    </row>
    <row r="33" spans="2:8" ht="12.75">
      <c r="B33" s="196"/>
      <c r="C33" s="207"/>
      <c r="D33" s="207"/>
      <c r="E33" s="207"/>
      <c r="F33" s="207"/>
      <c r="G33" s="207"/>
      <c r="H33" s="113"/>
    </row>
    <row r="34" spans="2:8" ht="12.75">
      <c r="B34" s="199" t="s">
        <v>488</v>
      </c>
      <c r="C34" s="189"/>
      <c r="D34" s="189"/>
      <c r="E34" s="189"/>
      <c r="F34" s="189"/>
      <c r="G34" s="189"/>
      <c r="H34" s="190"/>
    </row>
    <row r="35" spans="2:8" ht="12.75">
      <c r="B35" s="199"/>
      <c r="C35" s="189"/>
      <c r="D35" s="189"/>
      <c r="E35" s="189"/>
      <c r="F35" s="189"/>
      <c r="G35" s="189"/>
      <c r="H35" s="190"/>
    </row>
    <row r="36" spans="2:8" ht="12.75">
      <c r="B36" s="199"/>
      <c r="C36" s="189"/>
      <c r="D36" s="189"/>
      <c r="E36" s="189"/>
      <c r="F36" s="189"/>
      <c r="G36" s="189"/>
      <c r="H36" s="190"/>
    </row>
    <row r="37" spans="2:8" ht="12.75">
      <c r="B37" s="199"/>
      <c r="C37" s="189"/>
      <c r="D37" s="189"/>
      <c r="E37" s="189"/>
      <c r="F37" s="189"/>
      <c r="G37" s="189"/>
      <c r="H37" s="190"/>
    </row>
    <row r="38" spans="2:8" ht="12.75">
      <c r="B38" s="199"/>
      <c r="C38" s="189"/>
      <c r="D38" s="189"/>
      <c r="E38" s="189"/>
      <c r="F38" s="189"/>
      <c r="G38" s="189"/>
      <c r="H38" s="190"/>
    </row>
    <row r="39" spans="2:8" ht="12.75">
      <c r="B39" s="199"/>
      <c r="C39" s="189"/>
      <c r="D39" s="189"/>
      <c r="E39" s="189"/>
      <c r="F39" s="189"/>
      <c r="G39" s="189"/>
      <c r="H39" s="190"/>
    </row>
    <row r="40" spans="2:8" ht="12.75">
      <c r="B40" s="199"/>
      <c r="C40" s="189"/>
      <c r="D40" s="189"/>
      <c r="E40" s="189"/>
      <c r="F40" s="189"/>
      <c r="G40" s="189"/>
      <c r="H40" s="190"/>
    </row>
    <row r="41" spans="2:8" ht="12.75">
      <c r="B41" s="233" t="s">
        <v>489</v>
      </c>
      <c r="C41" s="131"/>
      <c r="D41" s="131"/>
      <c r="E41" s="131"/>
      <c r="F41" s="131"/>
      <c r="G41" s="131"/>
      <c r="H41" s="161"/>
    </row>
    <row r="42" spans="2:8" ht="12.75">
      <c r="B42" s="196"/>
      <c r="C42" s="207"/>
      <c r="D42" s="207"/>
      <c r="E42" s="207"/>
      <c r="F42" s="207"/>
      <c r="G42" s="207"/>
      <c r="H42" s="113"/>
    </row>
    <row r="43" spans="2:8" ht="12.75">
      <c r="B43" s="199" t="s">
        <v>490</v>
      </c>
      <c r="C43" s="189"/>
      <c r="D43" s="189"/>
      <c r="E43" s="189"/>
      <c r="F43" s="189"/>
      <c r="G43" s="189"/>
      <c r="H43" s="190"/>
    </row>
    <row r="44" spans="2:8" ht="12.75">
      <c r="B44" s="199"/>
      <c r="C44" s="189"/>
      <c r="D44" s="189"/>
      <c r="E44" s="189"/>
      <c r="F44" s="189"/>
      <c r="G44" s="189"/>
      <c r="H44" s="190"/>
    </row>
    <row r="45" spans="2:8" ht="12.75">
      <c r="B45" s="199"/>
      <c r="C45" s="189"/>
      <c r="D45" s="189"/>
      <c r="E45" s="189"/>
      <c r="F45" s="189"/>
      <c r="G45" s="189"/>
      <c r="H45" s="190"/>
    </row>
    <row r="46" spans="2:8" ht="12.75">
      <c r="B46" s="199"/>
      <c r="C46" s="189"/>
      <c r="D46" s="189"/>
      <c r="E46" s="189"/>
      <c r="F46" s="189"/>
      <c r="G46" s="189"/>
      <c r="H46" s="190"/>
    </row>
    <row r="47" spans="2:8" ht="12.75">
      <c r="B47" s="199"/>
      <c r="C47" s="189"/>
      <c r="D47" s="189"/>
      <c r="E47" s="189"/>
      <c r="F47" s="189"/>
      <c r="G47" s="189"/>
      <c r="H47" s="190"/>
    </row>
    <row r="48" spans="2:8" ht="12.75">
      <c r="B48" s="199"/>
      <c r="C48" s="189"/>
      <c r="D48" s="189"/>
      <c r="E48" s="189"/>
      <c r="F48" s="189"/>
      <c r="G48" s="189"/>
      <c r="H48" s="190"/>
    </row>
    <row r="49" spans="2:8" ht="12.75">
      <c r="B49" s="199"/>
      <c r="C49" s="189"/>
      <c r="D49" s="189"/>
      <c r="E49" s="189"/>
      <c r="F49" s="189"/>
      <c r="G49" s="189"/>
      <c r="H49" s="190"/>
    </row>
    <row r="50" spans="2:8" ht="12.75">
      <c r="B50" s="233" t="s">
        <v>491</v>
      </c>
      <c r="C50" s="131"/>
      <c r="D50" s="131"/>
      <c r="E50" s="131"/>
      <c r="F50" s="131"/>
      <c r="G50" s="131"/>
      <c r="H50" s="161"/>
    </row>
    <row r="51" spans="2:8" ht="12.75">
      <c r="B51" s="233" t="s">
        <v>492</v>
      </c>
      <c r="C51" s="131"/>
      <c r="D51" s="131"/>
      <c r="E51" s="131"/>
      <c r="F51" s="131"/>
      <c r="G51" s="131"/>
      <c r="H51" s="161"/>
    </row>
    <row r="53" spans="1:9" ht="12.75">
      <c r="A53" s="402"/>
      <c r="B53" s="402"/>
      <c r="C53" s="402"/>
      <c r="D53" s="402"/>
      <c r="E53" s="402"/>
      <c r="F53" s="402"/>
      <c r="G53" s="402"/>
      <c r="H53" s="402"/>
      <c r="I53" s="402"/>
    </row>
  </sheetData>
  <sheetProtection/>
  <mergeCells count="3">
    <mergeCell ref="E10:G10"/>
    <mergeCell ref="B4:H4"/>
    <mergeCell ref="A53:I53"/>
  </mergeCells>
  <printOptions horizontalCentered="1"/>
  <pageMargins left="0.1968503937007874" right="0.1968503937007874" top="0.984251968503937" bottom="0.984251968503937" header="0" footer="0"/>
  <pageSetup horizontalDpi="600" verticalDpi="600" orientation="portrait" scale="85" r:id="rId1"/>
</worksheet>
</file>

<file path=xl/worksheets/sheet18.xml><?xml version="1.0" encoding="utf-8"?>
<worksheet xmlns="http://schemas.openxmlformats.org/spreadsheetml/2006/main" xmlns:r="http://schemas.openxmlformats.org/officeDocument/2006/relationships">
  <dimension ref="A1:M42"/>
  <sheetViews>
    <sheetView showGridLines="0" zoomScale="60" zoomScaleNormal="60" zoomScalePageLayoutView="0" workbookViewId="0" topLeftCell="A1">
      <selection activeCell="F12" sqref="F12"/>
    </sheetView>
  </sheetViews>
  <sheetFormatPr defaultColWidth="11.421875" defaultRowHeight="12.75"/>
  <cols>
    <col min="1" max="1" width="2.28125" style="0" customWidth="1"/>
    <col min="2" max="3" width="14.140625" style="0" customWidth="1"/>
    <col min="4" max="4" width="35.421875" style="0" customWidth="1"/>
    <col min="5" max="5" width="16.140625" style="0" customWidth="1"/>
    <col min="6" max="11" width="10.00390625" style="0" customWidth="1"/>
    <col min="12" max="12" width="14.8515625" style="0" customWidth="1"/>
    <col min="13" max="13" width="2.28125" style="0" customWidth="1"/>
  </cols>
  <sheetData>
    <row r="1" ht="12.75">
      <c r="L1" s="52" t="s">
        <v>65</v>
      </c>
    </row>
    <row r="2" ht="12.75">
      <c r="L2" s="52" t="s">
        <v>526</v>
      </c>
    </row>
    <row r="4" spans="2:12" ht="30" customHeight="1">
      <c r="B4" s="158" t="s">
        <v>205</v>
      </c>
      <c r="C4" s="159"/>
      <c r="D4" s="159"/>
      <c r="E4" s="159"/>
      <c r="F4" s="160"/>
      <c r="G4" s="158" t="s">
        <v>215</v>
      </c>
      <c r="H4" s="131"/>
      <c r="I4" s="131"/>
      <c r="J4" s="131"/>
      <c r="K4" s="161"/>
      <c r="L4" s="162" t="s">
        <v>165</v>
      </c>
    </row>
    <row r="5" spans="2:12" ht="30" customHeight="1">
      <c r="B5" s="163" t="s">
        <v>207</v>
      </c>
      <c r="C5" s="164"/>
      <c r="D5" s="164"/>
      <c r="E5" s="164"/>
      <c r="F5" s="164"/>
      <c r="G5" s="163" t="s">
        <v>493</v>
      </c>
      <c r="H5" s="165"/>
      <c r="I5" s="4"/>
      <c r="J5" s="165"/>
      <c r="K5" s="39"/>
      <c r="L5" s="166" t="s">
        <v>167</v>
      </c>
    </row>
    <row r="6" spans="2:12" ht="20.25" customHeight="1">
      <c r="B6" s="167" t="s">
        <v>209</v>
      </c>
      <c r="C6" s="168"/>
      <c r="D6" s="167" t="s">
        <v>217</v>
      </c>
      <c r="E6" s="168"/>
      <c r="F6" s="168"/>
      <c r="G6" s="167" t="s">
        <v>224</v>
      </c>
      <c r="H6" s="168"/>
      <c r="I6" s="168"/>
      <c r="J6" s="4"/>
      <c r="K6" s="168"/>
      <c r="L6" s="47"/>
    </row>
    <row r="7" spans="2:12" ht="20.25" customHeight="1">
      <c r="B7" s="169"/>
      <c r="C7" s="39"/>
      <c r="D7" s="165"/>
      <c r="E7" s="165"/>
      <c r="F7" s="165"/>
      <c r="G7" s="169"/>
      <c r="H7" s="165"/>
      <c r="I7" s="165"/>
      <c r="J7" s="165"/>
      <c r="K7" s="165"/>
      <c r="L7" s="39"/>
    </row>
    <row r="8" spans="2:12" ht="20.25" customHeight="1">
      <c r="B8" s="4"/>
      <c r="C8" s="4"/>
      <c r="D8" s="4"/>
      <c r="E8" s="4"/>
      <c r="F8" s="4"/>
      <c r="G8" s="4"/>
      <c r="H8" s="4"/>
      <c r="I8" s="4"/>
      <c r="J8" s="4"/>
      <c r="K8" s="4"/>
      <c r="L8" s="4"/>
    </row>
    <row r="9" spans="2:12" ht="25.5" customHeight="1">
      <c r="B9" s="483" t="s">
        <v>494</v>
      </c>
      <c r="C9" s="484"/>
      <c r="D9" s="484"/>
      <c r="E9" s="484"/>
      <c r="F9" s="484"/>
      <c r="G9" s="484"/>
      <c r="H9" s="484"/>
      <c r="I9" s="484"/>
      <c r="J9" s="484"/>
      <c r="K9" s="484"/>
      <c r="L9" s="485"/>
    </row>
    <row r="11" spans="2:12" ht="21.75" customHeight="1">
      <c r="B11" s="521" t="s">
        <v>235</v>
      </c>
      <c r="C11" s="524" t="s">
        <v>495</v>
      </c>
      <c r="D11" s="525"/>
      <c r="E11" s="170" t="s">
        <v>212</v>
      </c>
      <c r="F11" s="523">
        <v>2019</v>
      </c>
      <c r="G11" s="523"/>
      <c r="H11" s="523"/>
      <c r="I11" s="523"/>
      <c r="J11" s="523"/>
      <c r="K11" s="523"/>
      <c r="L11" s="521" t="s">
        <v>496</v>
      </c>
    </row>
    <row r="12" spans="2:12" ht="21.75" customHeight="1">
      <c r="B12" s="522"/>
      <c r="C12" s="526"/>
      <c r="D12" s="527"/>
      <c r="E12" s="63" t="s">
        <v>5</v>
      </c>
      <c r="F12" s="171">
        <v>1</v>
      </c>
      <c r="G12" s="171">
        <v>2</v>
      </c>
      <c r="H12" s="171">
        <v>3</v>
      </c>
      <c r="I12" s="171">
        <v>4</v>
      </c>
      <c r="J12" s="171">
        <v>5</v>
      </c>
      <c r="K12" s="171">
        <v>6</v>
      </c>
      <c r="L12" s="522"/>
    </row>
    <row r="14" spans="2:12" ht="12.75">
      <c r="B14" s="124"/>
      <c r="C14" s="179"/>
      <c r="D14" s="112"/>
      <c r="E14" s="112"/>
      <c r="F14" s="125"/>
      <c r="G14" s="125"/>
      <c r="H14" s="125"/>
      <c r="I14" s="125"/>
      <c r="J14" s="125"/>
      <c r="K14" s="125"/>
      <c r="L14" s="126"/>
    </row>
    <row r="15" spans="2:12" ht="12.75">
      <c r="B15" s="40"/>
      <c r="C15" s="180" t="s">
        <v>497</v>
      </c>
      <c r="D15" s="42"/>
      <c r="E15" s="42"/>
      <c r="F15" s="127"/>
      <c r="G15" s="127"/>
      <c r="H15" s="127"/>
      <c r="I15" s="127"/>
      <c r="J15" s="127"/>
      <c r="K15" s="127"/>
      <c r="L15" s="116"/>
    </row>
    <row r="16" spans="2:12" ht="12.75">
      <c r="B16" s="40"/>
      <c r="C16" s="180" t="s">
        <v>498</v>
      </c>
      <c r="D16" s="42"/>
      <c r="E16" s="42"/>
      <c r="F16" s="127"/>
      <c r="G16" s="127"/>
      <c r="H16" s="127"/>
      <c r="I16" s="127"/>
      <c r="J16" s="127"/>
      <c r="K16" s="127"/>
      <c r="L16" s="116"/>
    </row>
    <row r="17" spans="2:12" ht="12.75">
      <c r="B17" s="40"/>
      <c r="C17" s="180"/>
      <c r="D17" s="42"/>
      <c r="E17" s="42"/>
      <c r="F17" s="127"/>
      <c r="G17" s="127"/>
      <c r="H17" s="127"/>
      <c r="I17" s="127"/>
      <c r="J17" s="127"/>
      <c r="K17" s="127"/>
      <c r="L17" s="116"/>
    </row>
    <row r="18" spans="2:12" ht="12.75">
      <c r="B18" s="40"/>
      <c r="C18" s="180"/>
      <c r="D18" s="42"/>
      <c r="E18" s="42"/>
      <c r="F18" s="127"/>
      <c r="G18" s="127"/>
      <c r="H18" s="127"/>
      <c r="I18" s="127"/>
      <c r="J18" s="127"/>
      <c r="K18" s="127"/>
      <c r="L18" s="116"/>
    </row>
    <row r="19" spans="2:12" ht="12.75">
      <c r="B19" s="40"/>
      <c r="C19" s="180"/>
      <c r="D19" s="42"/>
      <c r="E19" s="42"/>
      <c r="F19" s="127"/>
      <c r="G19" s="127"/>
      <c r="H19" s="127"/>
      <c r="I19" s="127"/>
      <c r="J19" s="127"/>
      <c r="K19" s="127"/>
      <c r="L19" s="116"/>
    </row>
    <row r="20" spans="2:12" ht="12.75">
      <c r="B20" s="40"/>
      <c r="C20" s="180"/>
      <c r="D20" s="42"/>
      <c r="E20" s="42"/>
      <c r="F20" s="127"/>
      <c r="G20" s="127"/>
      <c r="H20" s="127"/>
      <c r="I20" s="127"/>
      <c r="J20" s="127"/>
      <c r="K20" s="127"/>
      <c r="L20" s="116"/>
    </row>
    <row r="21" spans="2:12" ht="12.75">
      <c r="B21" s="40"/>
      <c r="C21" s="180"/>
      <c r="D21" s="42"/>
      <c r="E21" s="42"/>
      <c r="F21" s="127"/>
      <c r="G21" s="127"/>
      <c r="H21" s="127"/>
      <c r="I21" s="127"/>
      <c r="J21" s="127"/>
      <c r="K21" s="127"/>
      <c r="L21" s="116"/>
    </row>
    <row r="22" spans="2:12" ht="12.75">
      <c r="B22" s="40"/>
      <c r="C22" s="180"/>
      <c r="D22" s="42"/>
      <c r="E22" s="42"/>
      <c r="F22" s="127"/>
      <c r="G22" s="127"/>
      <c r="H22" s="127"/>
      <c r="I22" s="127"/>
      <c r="J22" s="127"/>
      <c r="K22" s="127"/>
      <c r="L22" s="116"/>
    </row>
    <row r="23" spans="2:12" ht="12.75">
      <c r="B23" s="40"/>
      <c r="C23" s="180"/>
      <c r="D23" s="42"/>
      <c r="E23" s="42"/>
      <c r="F23" s="127"/>
      <c r="G23" s="127"/>
      <c r="H23" s="127"/>
      <c r="I23" s="127"/>
      <c r="J23" s="127"/>
      <c r="K23" s="127"/>
      <c r="L23" s="116"/>
    </row>
    <row r="24" spans="2:12" ht="12.75">
      <c r="B24" s="40"/>
      <c r="C24" s="180"/>
      <c r="D24" s="42"/>
      <c r="E24" s="42"/>
      <c r="F24" s="127"/>
      <c r="G24" s="127"/>
      <c r="H24" s="127"/>
      <c r="I24" s="127"/>
      <c r="J24" s="127"/>
      <c r="K24" s="127"/>
      <c r="L24" s="116"/>
    </row>
    <row r="25" spans="2:12" ht="12.75">
      <c r="B25" s="40"/>
      <c r="C25" s="180"/>
      <c r="D25" s="42"/>
      <c r="E25" s="42"/>
      <c r="F25" s="127"/>
      <c r="G25" s="127"/>
      <c r="H25" s="127"/>
      <c r="I25" s="127"/>
      <c r="J25" s="127"/>
      <c r="K25" s="127"/>
      <c r="L25" s="116"/>
    </row>
    <row r="26" spans="2:12" ht="12.75">
      <c r="B26" s="40"/>
      <c r="C26" s="180"/>
      <c r="D26" s="42"/>
      <c r="E26" s="42"/>
      <c r="F26" s="127"/>
      <c r="G26" s="127"/>
      <c r="H26" s="127"/>
      <c r="I26" s="127"/>
      <c r="J26" s="127"/>
      <c r="K26" s="127"/>
      <c r="L26" s="116"/>
    </row>
    <row r="27" spans="2:12" ht="12.75">
      <c r="B27" s="40"/>
      <c r="C27" s="180"/>
      <c r="D27" s="42"/>
      <c r="E27" s="42"/>
      <c r="F27" s="127"/>
      <c r="G27" s="127"/>
      <c r="H27" s="127"/>
      <c r="I27" s="127"/>
      <c r="J27" s="127"/>
      <c r="K27" s="127"/>
      <c r="L27" s="116"/>
    </row>
    <row r="28" spans="2:12" ht="12.75">
      <c r="B28" s="40"/>
      <c r="C28" s="180"/>
      <c r="D28" s="42"/>
      <c r="E28" s="42"/>
      <c r="F28" s="127"/>
      <c r="G28" s="127"/>
      <c r="H28" s="127"/>
      <c r="I28" s="127"/>
      <c r="J28" s="127"/>
      <c r="K28" s="127"/>
      <c r="L28" s="116"/>
    </row>
    <row r="29" spans="2:12" ht="12.75">
      <c r="B29" s="40"/>
      <c r="C29" s="180"/>
      <c r="D29" s="42"/>
      <c r="E29" s="42"/>
      <c r="F29" s="127"/>
      <c r="G29" s="127"/>
      <c r="H29" s="127"/>
      <c r="I29" s="127"/>
      <c r="J29" s="127"/>
      <c r="K29" s="127"/>
      <c r="L29" s="116"/>
    </row>
    <row r="30" spans="2:12" ht="12.75">
      <c r="B30" s="40"/>
      <c r="C30" s="180"/>
      <c r="D30" s="42"/>
      <c r="E30" s="42"/>
      <c r="F30" s="127"/>
      <c r="G30" s="127"/>
      <c r="H30" s="127"/>
      <c r="I30" s="127"/>
      <c r="J30" s="127"/>
      <c r="K30" s="127"/>
      <c r="L30" s="116"/>
    </row>
    <row r="31" spans="2:12" ht="12.75">
      <c r="B31" s="40"/>
      <c r="C31" s="180"/>
      <c r="D31" s="42"/>
      <c r="E31" s="42"/>
      <c r="F31" s="127"/>
      <c r="G31" s="127"/>
      <c r="H31" s="127"/>
      <c r="I31" s="127"/>
      <c r="J31" s="127"/>
      <c r="K31" s="127"/>
      <c r="L31" s="116"/>
    </row>
    <row r="32" spans="2:12" ht="12.75">
      <c r="B32" s="40"/>
      <c r="C32" s="180"/>
      <c r="D32" s="42"/>
      <c r="E32" s="42"/>
      <c r="F32" s="127"/>
      <c r="G32" s="127"/>
      <c r="H32" s="127"/>
      <c r="I32" s="127"/>
      <c r="J32" s="127"/>
      <c r="K32" s="127"/>
      <c r="L32" s="116"/>
    </row>
    <row r="33" spans="2:12" ht="12.75">
      <c r="B33" s="40"/>
      <c r="C33" s="180"/>
      <c r="D33" s="42"/>
      <c r="E33" s="42"/>
      <c r="F33" s="127"/>
      <c r="G33" s="127"/>
      <c r="H33" s="127"/>
      <c r="I33" s="127"/>
      <c r="J33" s="127"/>
      <c r="K33" s="127"/>
      <c r="L33" s="116"/>
    </row>
    <row r="34" spans="2:12" ht="12.75">
      <c r="B34" s="40"/>
      <c r="C34" s="180"/>
      <c r="D34" s="42"/>
      <c r="E34" s="42"/>
      <c r="F34" s="127"/>
      <c r="G34" s="127"/>
      <c r="H34" s="127"/>
      <c r="I34" s="127"/>
      <c r="J34" s="127"/>
      <c r="K34" s="127"/>
      <c r="L34" s="116"/>
    </row>
    <row r="35" spans="2:12" ht="12.75">
      <c r="B35" s="40"/>
      <c r="C35" s="180"/>
      <c r="D35" s="42"/>
      <c r="E35" s="42"/>
      <c r="F35" s="127"/>
      <c r="G35" s="127"/>
      <c r="H35" s="127"/>
      <c r="I35" s="127"/>
      <c r="J35" s="127"/>
      <c r="K35" s="127"/>
      <c r="L35" s="116"/>
    </row>
    <row r="36" spans="2:12" ht="12.75">
      <c r="B36" s="40"/>
      <c r="C36" s="180"/>
      <c r="D36" s="42"/>
      <c r="E36" s="42"/>
      <c r="F36" s="127"/>
      <c r="G36" s="127"/>
      <c r="H36" s="127"/>
      <c r="I36" s="127"/>
      <c r="J36" s="127"/>
      <c r="K36" s="127"/>
      <c r="L36" s="116"/>
    </row>
    <row r="37" spans="2:12" ht="12.75">
      <c r="B37" s="40"/>
      <c r="C37" s="180"/>
      <c r="D37" s="42"/>
      <c r="E37" s="42"/>
      <c r="F37" s="127"/>
      <c r="G37" s="127"/>
      <c r="H37" s="127"/>
      <c r="I37" s="127"/>
      <c r="J37" s="127"/>
      <c r="K37" s="127"/>
      <c r="L37" s="116"/>
    </row>
    <row r="38" spans="2:12" ht="12.75">
      <c r="B38" s="172"/>
      <c r="C38" s="250"/>
      <c r="D38" s="44"/>
      <c r="E38" s="44"/>
      <c r="F38" s="174"/>
      <c r="G38" s="174"/>
      <c r="H38" s="174"/>
      <c r="I38" s="174"/>
      <c r="J38" s="174"/>
      <c r="K38" s="174"/>
      <c r="L38" s="118"/>
    </row>
    <row r="39" spans="2:12" ht="12.75">
      <c r="B39" s="109"/>
      <c r="C39" s="110"/>
      <c r="D39" s="110"/>
      <c r="E39" s="175" t="s">
        <v>499</v>
      </c>
      <c r="F39" s="125"/>
      <c r="G39" s="125"/>
      <c r="H39" s="125"/>
      <c r="I39" s="125"/>
      <c r="J39" s="125"/>
      <c r="K39" s="125"/>
      <c r="L39" s="126"/>
    </row>
    <row r="40" spans="2:12" ht="12.75">
      <c r="B40" s="45"/>
      <c r="C40" s="119"/>
      <c r="D40" s="119"/>
      <c r="E40" s="176" t="s">
        <v>500</v>
      </c>
      <c r="F40" s="173"/>
      <c r="G40" s="173"/>
      <c r="H40" s="173"/>
      <c r="I40" s="173"/>
      <c r="J40" s="173"/>
      <c r="K40" s="173"/>
      <c r="L40" s="120"/>
    </row>
    <row r="42" spans="1:13" ht="12.75">
      <c r="A42" s="402"/>
      <c r="B42" s="402"/>
      <c r="C42" s="402"/>
      <c r="D42" s="402"/>
      <c r="E42" s="402"/>
      <c r="F42" s="402"/>
      <c r="G42" s="402"/>
      <c r="H42" s="402"/>
      <c r="I42" s="402"/>
      <c r="J42" s="402"/>
      <c r="K42" s="402"/>
      <c r="L42" s="402"/>
      <c r="M42" s="402"/>
    </row>
  </sheetData>
  <sheetProtection/>
  <mergeCells count="6">
    <mergeCell ref="A42:M42"/>
    <mergeCell ref="B9:L9"/>
    <mergeCell ref="B11:B12"/>
    <mergeCell ref="F11:K11"/>
    <mergeCell ref="L11:L12"/>
    <mergeCell ref="C11:D12"/>
  </mergeCells>
  <printOptions horizontalCentered="1"/>
  <pageMargins left="0.35" right="0.17" top="0.984251968503937" bottom="0.984251968503937" header="0" footer="0"/>
  <pageSetup horizontalDpi="1200" verticalDpi="1200" orientation="landscape" scale="70" r:id="rId1"/>
</worksheet>
</file>

<file path=xl/worksheets/sheet19.xml><?xml version="1.0" encoding="utf-8"?>
<worksheet xmlns="http://schemas.openxmlformats.org/spreadsheetml/2006/main" xmlns:r="http://schemas.openxmlformats.org/officeDocument/2006/relationships">
  <dimension ref="A1:M42"/>
  <sheetViews>
    <sheetView showGridLines="0" zoomScale="60" zoomScaleNormal="60" zoomScalePageLayoutView="0" workbookViewId="0" topLeftCell="A1">
      <selection activeCell="F12" sqref="F12"/>
    </sheetView>
  </sheetViews>
  <sheetFormatPr defaultColWidth="11.421875" defaultRowHeight="12.75"/>
  <cols>
    <col min="1" max="1" width="2.28125" style="0" customWidth="1"/>
    <col min="2" max="2" width="16.7109375" style="0" customWidth="1"/>
    <col min="3" max="3" width="21.28125" style="0" customWidth="1"/>
    <col min="4" max="4" width="27.8515625" style="0" customWidth="1"/>
    <col min="5" max="5" width="16.140625" style="0" customWidth="1"/>
    <col min="6" max="11" width="10.00390625" style="0" customWidth="1"/>
    <col min="12" max="12" width="14.8515625" style="0" customWidth="1"/>
    <col min="13" max="13" width="2.28125" style="0" customWidth="1"/>
  </cols>
  <sheetData>
    <row r="1" ht="12.75">
      <c r="L1" s="52" t="s">
        <v>65</v>
      </c>
    </row>
    <row r="2" ht="12.75">
      <c r="L2" s="52" t="s">
        <v>527</v>
      </c>
    </row>
    <row r="4" spans="2:12" ht="30" customHeight="1">
      <c r="B4" s="158" t="s">
        <v>205</v>
      </c>
      <c r="C4" s="159"/>
      <c r="D4" s="159"/>
      <c r="E4" s="159"/>
      <c r="F4" s="160"/>
      <c r="G4" s="158" t="s">
        <v>206</v>
      </c>
      <c r="H4" s="131"/>
      <c r="I4" s="131"/>
      <c r="J4" s="131"/>
      <c r="K4" s="161"/>
      <c r="L4" s="162" t="s">
        <v>165</v>
      </c>
    </row>
    <row r="5" spans="2:12" ht="30" customHeight="1">
      <c r="B5" s="163" t="s">
        <v>207</v>
      </c>
      <c r="C5" s="164"/>
      <c r="D5" s="164"/>
      <c r="E5" s="164"/>
      <c r="F5" s="164"/>
      <c r="G5" s="163" t="s">
        <v>208</v>
      </c>
      <c r="H5" s="165"/>
      <c r="I5" s="4"/>
      <c r="J5" s="165"/>
      <c r="K5" s="39"/>
      <c r="L5" s="166" t="s">
        <v>167</v>
      </c>
    </row>
    <row r="6" spans="2:12" ht="20.25" customHeight="1">
      <c r="B6" s="167" t="s">
        <v>209</v>
      </c>
      <c r="C6" s="168"/>
      <c r="D6" s="167" t="s">
        <v>210</v>
      </c>
      <c r="E6" s="168"/>
      <c r="F6" s="168"/>
      <c r="G6" s="167" t="s">
        <v>211</v>
      </c>
      <c r="H6" s="168"/>
      <c r="I6" s="168"/>
      <c r="J6" s="4"/>
      <c r="K6" s="168"/>
      <c r="L6" s="47"/>
    </row>
    <row r="7" spans="2:12" ht="20.25" customHeight="1">
      <c r="B7" s="169"/>
      <c r="C7" s="39"/>
      <c r="D7" s="165"/>
      <c r="E7" s="165"/>
      <c r="F7" s="165"/>
      <c r="G7" s="169"/>
      <c r="H7" s="165"/>
      <c r="I7" s="165"/>
      <c r="J7" s="165"/>
      <c r="K7" s="165"/>
      <c r="L7" s="39"/>
    </row>
    <row r="8" spans="2:12" ht="20.25" customHeight="1">
      <c r="B8" s="4"/>
      <c r="C8" s="4"/>
      <c r="D8" s="4"/>
      <c r="E8" s="4"/>
      <c r="F8" s="4"/>
      <c r="G8" s="4"/>
      <c r="H8" s="4"/>
      <c r="I8" s="4"/>
      <c r="J8" s="4"/>
      <c r="K8" s="4"/>
      <c r="L8" s="4"/>
    </row>
    <row r="9" spans="2:12" ht="25.5" customHeight="1">
      <c r="B9" s="483" t="s">
        <v>219</v>
      </c>
      <c r="C9" s="484"/>
      <c r="D9" s="484"/>
      <c r="E9" s="484"/>
      <c r="F9" s="484"/>
      <c r="G9" s="484"/>
      <c r="H9" s="484"/>
      <c r="I9" s="484"/>
      <c r="J9" s="484"/>
      <c r="K9" s="484"/>
      <c r="L9" s="485"/>
    </row>
    <row r="11" spans="2:12" ht="21.75" customHeight="1">
      <c r="B11" s="521" t="s">
        <v>82</v>
      </c>
      <c r="C11" s="521" t="s">
        <v>223</v>
      </c>
      <c r="D11" s="525" t="s">
        <v>233</v>
      </c>
      <c r="E11" s="170" t="s">
        <v>212</v>
      </c>
      <c r="F11" s="523">
        <v>2019</v>
      </c>
      <c r="G11" s="523"/>
      <c r="H11" s="523"/>
      <c r="I11" s="523"/>
      <c r="J11" s="523"/>
      <c r="K11" s="523"/>
      <c r="L11" s="521" t="s">
        <v>220</v>
      </c>
    </row>
    <row r="12" spans="2:12" ht="21.75" customHeight="1">
      <c r="B12" s="522"/>
      <c r="C12" s="528"/>
      <c r="D12" s="527"/>
      <c r="E12" s="63" t="s">
        <v>5</v>
      </c>
      <c r="F12" s="171">
        <v>1</v>
      </c>
      <c r="G12" s="171">
        <v>2</v>
      </c>
      <c r="H12" s="171">
        <v>3</v>
      </c>
      <c r="I12" s="171">
        <v>4</v>
      </c>
      <c r="J12" s="171">
        <v>5</v>
      </c>
      <c r="K12" s="171">
        <v>6</v>
      </c>
      <c r="L12" s="522"/>
    </row>
    <row r="14" spans="2:12" ht="12.75">
      <c r="B14" s="124"/>
      <c r="C14" s="125"/>
      <c r="D14" s="112"/>
      <c r="E14" s="112"/>
      <c r="F14" s="125"/>
      <c r="G14" s="125"/>
      <c r="H14" s="125"/>
      <c r="I14" s="125"/>
      <c r="J14" s="125"/>
      <c r="K14" s="125"/>
      <c r="L14" s="126"/>
    </row>
    <row r="15" spans="2:12" ht="12.75">
      <c r="B15" s="40"/>
      <c r="C15" s="127"/>
      <c r="D15" s="42"/>
      <c r="E15" s="42"/>
      <c r="F15" s="127"/>
      <c r="G15" s="127"/>
      <c r="H15" s="127"/>
      <c r="I15" s="127"/>
      <c r="J15" s="127"/>
      <c r="K15" s="127"/>
      <c r="L15" s="116"/>
    </row>
    <row r="16" spans="2:12" ht="12.75">
      <c r="B16" s="40"/>
      <c r="C16" s="127"/>
      <c r="D16" s="42"/>
      <c r="E16" s="42"/>
      <c r="F16" s="127"/>
      <c r="G16" s="127"/>
      <c r="H16" s="127"/>
      <c r="I16" s="127"/>
      <c r="J16" s="127"/>
      <c r="K16" s="127"/>
      <c r="L16" s="116"/>
    </row>
    <row r="17" spans="2:12" ht="12.75">
      <c r="B17" s="40"/>
      <c r="C17" s="127"/>
      <c r="D17" s="42"/>
      <c r="E17" s="42"/>
      <c r="F17" s="127"/>
      <c r="G17" s="127"/>
      <c r="H17" s="127"/>
      <c r="I17" s="127"/>
      <c r="J17" s="127"/>
      <c r="K17" s="127"/>
      <c r="L17" s="116"/>
    </row>
    <row r="18" spans="2:12" ht="12.75">
      <c r="B18" s="40"/>
      <c r="C18" s="127"/>
      <c r="D18" s="42"/>
      <c r="E18" s="42"/>
      <c r="F18" s="127"/>
      <c r="G18" s="127"/>
      <c r="H18" s="127"/>
      <c r="I18" s="127"/>
      <c r="J18" s="127"/>
      <c r="K18" s="127"/>
      <c r="L18" s="116"/>
    </row>
    <row r="19" spans="2:12" ht="12.75">
      <c r="B19" s="40"/>
      <c r="C19" s="127"/>
      <c r="D19" s="42"/>
      <c r="E19" s="42"/>
      <c r="F19" s="127"/>
      <c r="G19" s="127"/>
      <c r="H19" s="127"/>
      <c r="I19" s="127"/>
      <c r="J19" s="127"/>
      <c r="K19" s="127"/>
      <c r="L19" s="116"/>
    </row>
    <row r="20" spans="2:12" ht="12.75">
      <c r="B20" s="40"/>
      <c r="C20" s="127"/>
      <c r="D20" s="42"/>
      <c r="E20" s="42"/>
      <c r="F20" s="127"/>
      <c r="G20" s="127"/>
      <c r="H20" s="127"/>
      <c r="I20" s="127"/>
      <c r="J20" s="127"/>
      <c r="K20" s="127"/>
      <c r="L20" s="116"/>
    </row>
    <row r="21" spans="2:12" ht="12.75">
      <c r="B21" s="40"/>
      <c r="C21" s="127"/>
      <c r="D21" s="42"/>
      <c r="E21" s="42"/>
      <c r="F21" s="127"/>
      <c r="G21" s="127"/>
      <c r="H21" s="127"/>
      <c r="I21" s="127"/>
      <c r="J21" s="127"/>
      <c r="K21" s="127"/>
      <c r="L21" s="116"/>
    </row>
    <row r="22" spans="2:12" ht="12.75">
      <c r="B22" s="40"/>
      <c r="C22" s="127"/>
      <c r="D22" s="42"/>
      <c r="E22" s="42"/>
      <c r="F22" s="127"/>
      <c r="G22" s="127"/>
      <c r="H22" s="127"/>
      <c r="I22" s="127"/>
      <c r="J22" s="127"/>
      <c r="K22" s="127"/>
      <c r="L22" s="116"/>
    </row>
    <row r="23" spans="2:12" ht="12.75">
      <c r="B23" s="40"/>
      <c r="C23" s="127"/>
      <c r="D23" s="42"/>
      <c r="E23" s="42"/>
      <c r="F23" s="127"/>
      <c r="G23" s="127"/>
      <c r="H23" s="127"/>
      <c r="I23" s="127"/>
      <c r="J23" s="127"/>
      <c r="K23" s="127"/>
      <c r="L23" s="116"/>
    </row>
    <row r="24" spans="2:12" ht="12.75">
      <c r="B24" s="40"/>
      <c r="C24" s="127"/>
      <c r="D24" s="42"/>
      <c r="E24" s="42"/>
      <c r="F24" s="127"/>
      <c r="G24" s="127"/>
      <c r="H24" s="127"/>
      <c r="I24" s="127"/>
      <c r="J24" s="127"/>
      <c r="K24" s="127"/>
      <c r="L24" s="116"/>
    </row>
    <row r="25" spans="2:12" ht="12.75">
      <c r="B25" s="40"/>
      <c r="C25" s="127"/>
      <c r="D25" s="42"/>
      <c r="E25" s="42"/>
      <c r="F25" s="127"/>
      <c r="G25" s="127"/>
      <c r="H25" s="127"/>
      <c r="I25" s="127"/>
      <c r="J25" s="127"/>
      <c r="K25" s="127"/>
      <c r="L25" s="116"/>
    </row>
    <row r="26" spans="2:12" ht="12.75">
      <c r="B26" s="40"/>
      <c r="C26" s="127"/>
      <c r="D26" s="42"/>
      <c r="E26" s="42"/>
      <c r="F26" s="127"/>
      <c r="G26" s="127"/>
      <c r="H26" s="127"/>
      <c r="I26" s="127"/>
      <c r="J26" s="127"/>
      <c r="K26" s="127"/>
      <c r="L26" s="116"/>
    </row>
    <row r="27" spans="2:12" ht="12.75">
      <c r="B27" s="40"/>
      <c r="C27" s="127"/>
      <c r="D27" s="42"/>
      <c r="E27" s="42"/>
      <c r="F27" s="127"/>
      <c r="G27" s="127"/>
      <c r="H27" s="127"/>
      <c r="I27" s="127"/>
      <c r="J27" s="127"/>
      <c r="K27" s="127"/>
      <c r="L27" s="116"/>
    </row>
    <row r="28" spans="2:12" ht="12.75">
      <c r="B28" s="40"/>
      <c r="C28" s="127"/>
      <c r="D28" s="42"/>
      <c r="E28" s="42"/>
      <c r="F28" s="127"/>
      <c r="G28" s="127"/>
      <c r="H28" s="127"/>
      <c r="I28" s="127"/>
      <c r="J28" s="127"/>
      <c r="K28" s="127"/>
      <c r="L28" s="116"/>
    </row>
    <row r="29" spans="2:12" ht="12.75">
      <c r="B29" s="40"/>
      <c r="C29" s="127"/>
      <c r="D29" s="42"/>
      <c r="E29" s="42"/>
      <c r="F29" s="127"/>
      <c r="G29" s="127"/>
      <c r="H29" s="127"/>
      <c r="I29" s="127"/>
      <c r="J29" s="127"/>
      <c r="K29" s="127"/>
      <c r="L29" s="116"/>
    </row>
    <row r="30" spans="2:12" ht="12.75">
      <c r="B30" s="40"/>
      <c r="C30" s="127"/>
      <c r="D30" s="42"/>
      <c r="E30" s="42"/>
      <c r="F30" s="127"/>
      <c r="G30" s="127"/>
      <c r="H30" s="127"/>
      <c r="I30" s="127"/>
      <c r="J30" s="127"/>
      <c r="K30" s="127"/>
      <c r="L30" s="116"/>
    </row>
    <row r="31" spans="2:12" ht="12.75">
      <c r="B31" s="40"/>
      <c r="C31" s="127"/>
      <c r="D31" s="42"/>
      <c r="E31" s="42"/>
      <c r="F31" s="127"/>
      <c r="G31" s="127"/>
      <c r="H31" s="127"/>
      <c r="I31" s="127"/>
      <c r="J31" s="127"/>
      <c r="K31" s="127"/>
      <c r="L31" s="116"/>
    </row>
    <row r="32" spans="2:12" ht="12.75">
      <c r="B32" s="40"/>
      <c r="C32" s="127"/>
      <c r="D32" s="42"/>
      <c r="E32" s="42"/>
      <c r="F32" s="127"/>
      <c r="G32" s="127"/>
      <c r="H32" s="127"/>
      <c r="I32" s="127"/>
      <c r="J32" s="127"/>
      <c r="K32" s="127"/>
      <c r="L32" s="116"/>
    </row>
    <row r="33" spans="2:12" ht="12.75">
      <c r="B33" s="40"/>
      <c r="C33" s="127"/>
      <c r="D33" s="42"/>
      <c r="E33" s="42"/>
      <c r="F33" s="127"/>
      <c r="G33" s="127"/>
      <c r="H33" s="127"/>
      <c r="I33" s="127"/>
      <c r="J33" s="127"/>
      <c r="K33" s="127"/>
      <c r="L33" s="116"/>
    </row>
    <row r="34" spans="2:12" ht="12.75">
      <c r="B34" s="40"/>
      <c r="C34" s="127"/>
      <c r="D34" s="42"/>
      <c r="E34" s="42"/>
      <c r="F34" s="127"/>
      <c r="G34" s="127"/>
      <c r="H34" s="127"/>
      <c r="I34" s="127"/>
      <c r="J34" s="127"/>
      <c r="K34" s="127"/>
      <c r="L34" s="116"/>
    </row>
    <row r="35" spans="2:12" ht="12.75">
      <c r="B35" s="40"/>
      <c r="C35" s="127"/>
      <c r="D35" s="42"/>
      <c r="E35" s="42"/>
      <c r="F35" s="127"/>
      <c r="G35" s="127"/>
      <c r="H35" s="127"/>
      <c r="I35" s="127"/>
      <c r="J35" s="127"/>
      <c r="K35" s="127"/>
      <c r="L35" s="116"/>
    </row>
    <row r="36" spans="2:12" ht="12.75">
      <c r="B36" s="40"/>
      <c r="C36" s="127"/>
      <c r="D36" s="42"/>
      <c r="E36" s="42"/>
      <c r="F36" s="127"/>
      <c r="G36" s="127"/>
      <c r="H36" s="127"/>
      <c r="I36" s="127"/>
      <c r="J36" s="127"/>
      <c r="K36" s="127"/>
      <c r="L36" s="116"/>
    </row>
    <row r="37" spans="2:12" ht="12.75">
      <c r="B37" s="40"/>
      <c r="C37" s="127"/>
      <c r="D37" s="42"/>
      <c r="E37" s="42"/>
      <c r="F37" s="127"/>
      <c r="G37" s="127"/>
      <c r="H37" s="127"/>
      <c r="I37" s="127"/>
      <c r="J37" s="127"/>
      <c r="K37" s="127"/>
      <c r="L37" s="116"/>
    </row>
    <row r="38" spans="2:12" ht="12.75">
      <c r="B38" s="172"/>
      <c r="C38" s="173"/>
      <c r="D38" s="44"/>
      <c r="E38" s="44"/>
      <c r="F38" s="174"/>
      <c r="G38" s="174"/>
      <c r="H38" s="174"/>
      <c r="I38" s="174"/>
      <c r="J38" s="174"/>
      <c r="K38" s="174"/>
      <c r="L38" s="118"/>
    </row>
    <row r="39" spans="2:12" ht="12.75">
      <c r="B39" s="109"/>
      <c r="C39" s="110"/>
      <c r="D39" s="110"/>
      <c r="E39" s="175" t="s">
        <v>221</v>
      </c>
      <c r="F39" s="125"/>
      <c r="G39" s="125"/>
      <c r="H39" s="125"/>
      <c r="I39" s="125"/>
      <c r="J39" s="125"/>
      <c r="K39" s="125"/>
      <c r="L39" s="126"/>
    </row>
    <row r="40" spans="2:12" ht="12.75">
      <c r="B40" s="45"/>
      <c r="C40" s="119"/>
      <c r="D40" s="119"/>
      <c r="E40" s="176" t="s">
        <v>222</v>
      </c>
      <c r="F40" s="173"/>
      <c r="G40" s="173"/>
      <c r="H40" s="173"/>
      <c r="I40" s="173"/>
      <c r="J40" s="173"/>
      <c r="K40" s="173"/>
      <c r="L40" s="120"/>
    </row>
    <row r="42" spans="1:13" ht="12.75">
      <c r="A42" s="402"/>
      <c r="B42" s="402"/>
      <c r="C42" s="402"/>
      <c r="D42" s="402"/>
      <c r="E42" s="402"/>
      <c r="F42" s="402"/>
      <c r="G42" s="402"/>
      <c r="H42" s="402"/>
      <c r="I42" s="402"/>
      <c r="J42" s="402"/>
      <c r="K42" s="402"/>
      <c r="L42" s="402"/>
      <c r="M42" s="402"/>
    </row>
  </sheetData>
  <sheetProtection/>
  <mergeCells count="7">
    <mergeCell ref="A42:M42"/>
    <mergeCell ref="B9:L9"/>
    <mergeCell ref="B11:B12"/>
    <mergeCell ref="C11:C12"/>
    <mergeCell ref="D11:D12"/>
    <mergeCell ref="F11:K11"/>
    <mergeCell ref="L11:L12"/>
  </mergeCells>
  <printOptions horizontalCentered="1" verticalCentered="1"/>
  <pageMargins left="0.22" right="0.15748031496062992" top="0.2755905511811024" bottom="0.2755905511811024" header="0" footer="0"/>
  <pageSetup horizontalDpi="600" verticalDpi="600" orientation="landscape" scale="73" r:id="rId1"/>
</worksheet>
</file>

<file path=xl/worksheets/sheet2.xml><?xml version="1.0" encoding="utf-8"?>
<worksheet xmlns="http://schemas.openxmlformats.org/spreadsheetml/2006/main" xmlns:r="http://schemas.openxmlformats.org/officeDocument/2006/relationships">
  <dimension ref="A1:J35"/>
  <sheetViews>
    <sheetView zoomScale="75" zoomScaleNormal="75" zoomScalePageLayoutView="0" workbookViewId="0" topLeftCell="A1">
      <selection activeCell="A35" sqref="A35:J35"/>
    </sheetView>
  </sheetViews>
  <sheetFormatPr defaultColWidth="11.421875" defaultRowHeight="12.75"/>
  <cols>
    <col min="1" max="1" width="1.421875" style="0" customWidth="1"/>
    <col min="2" max="2" width="30.421875" style="0" customWidth="1"/>
    <col min="3" max="3" width="7.8515625" style="0" customWidth="1"/>
    <col min="4" max="4" width="15.8515625" style="0" customWidth="1"/>
    <col min="5" max="5" width="10.421875" style="0" customWidth="1"/>
    <col min="6" max="6" width="12.00390625" style="0" customWidth="1"/>
    <col min="7" max="7" width="11.421875" style="0" customWidth="1"/>
    <col min="8" max="8" width="10.140625" style="0" customWidth="1"/>
    <col min="9" max="9" width="19.28125" style="0" customWidth="1"/>
    <col min="10" max="10" width="1.421875" style="0" customWidth="1"/>
  </cols>
  <sheetData>
    <row r="1" ht="12.75">
      <c r="I1" s="52" t="s">
        <v>65</v>
      </c>
    </row>
    <row r="2" ht="12.75">
      <c r="I2" s="52" t="s">
        <v>540</v>
      </c>
    </row>
    <row r="3" spans="2:9" ht="29.25" customHeight="1">
      <c r="B3" s="410" t="s">
        <v>541</v>
      </c>
      <c r="C3" s="410"/>
      <c r="D3" s="410"/>
      <c r="E3" s="410"/>
      <c r="F3" s="410"/>
      <c r="G3" s="410"/>
      <c r="H3" s="410"/>
      <c r="I3" s="410"/>
    </row>
    <row r="5" spans="2:9" ht="12.75">
      <c r="B5" s="167" t="s">
        <v>542</v>
      </c>
      <c r="C5" s="168"/>
      <c r="D5" s="167" t="s">
        <v>214</v>
      </c>
      <c r="E5" s="168"/>
      <c r="F5" s="168"/>
      <c r="G5" s="168"/>
      <c r="H5" s="168"/>
      <c r="I5" s="177" t="s">
        <v>543</v>
      </c>
    </row>
    <row r="6" spans="2:9" ht="12.75">
      <c r="B6" s="32"/>
      <c r="C6" s="4"/>
      <c r="D6" s="32"/>
      <c r="E6" s="4"/>
      <c r="F6" s="4"/>
      <c r="G6" s="4"/>
      <c r="H6" s="4"/>
      <c r="I6" s="178"/>
    </row>
    <row r="7" spans="2:9" ht="12.75">
      <c r="B7" s="169"/>
      <c r="C7" s="165"/>
      <c r="D7" s="169"/>
      <c r="E7" s="165"/>
      <c r="F7" s="165"/>
      <c r="G7" s="165"/>
      <c r="H7" s="165"/>
      <c r="I7" s="68"/>
    </row>
    <row r="8" spans="2:9" ht="12.75">
      <c r="B8" s="32"/>
      <c r="C8" s="4"/>
      <c r="D8" s="167" t="s">
        <v>216</v>
      </c>
      <c r="E8" s="4"/>
      <c r="F8" s="4"/>
      <c r="G8" s="4"/>
      <c r="H8" s="4"/>
      <c r="I8" s="178" t="s">
        <v>278</v>
      </c>
    </row>
    <row r="9" spans="2:9" ht="12.75">
      <c r="B9" s="32"/>
      <c r="C9" s="4"/>
      <c r="D9" s="32"/>
      <c r="E9" s="4"/>
      <c r="G9" s="4"/>
      <c r="H9" s="4"/>
      <c r="I9" s="178" t="s">
        <v>544</v>
      </c>
    </row>
    <row r="10" spans="2:9" ht="12.75">
      <c r="B10" s="32" t="s">
        <v>279</v>
      </c>
      <c r="C10" s="4"/>
      <c r="D10" s="167"/>
      <c r="E10" s="168"/>
      <c r="F10" s="168"/>
      <c r="G10" s="168"/>
      <c r="H10" s="168"/>
      <c r="I10" s="177"/>
    </row>
    <row r="11" spans="2:9" ht="12.75">
      <c r="B11" s="32"/>
      <c r="C11" s="4"/>
      <c r="D11" s="32"/>
      <c r="E11" s="4"/>
      <c r="G11" s="4"/>
      <c r="H11" s="4"/>
      <c r="I11" s="178"/>
    </row>
    <row r="12" spans="2:9" ht="12.75">
      <c r="B12" s="32"/>
      <c r="C12" s="4"/>
      <c r="D12" s="32"/>
      <c r="E12" s="4"/>
      <c r="G12" s="4"/>
      <c r="H12" s="4"/>
      <c r="I12" s="178"/>
    </row>
    <row r="13" spans="2:9" ht="12.75">
      <c r="B13" s="169"/>
      <c r="C13" s="165"/>
      <c r="D13" s="169"/>
      <c r="E13" s="165"/>
      <c r="G13" s="165"/>
      <c r="H13" s="165"/>
      <c r="I13" s="68"/>
    </row>
    <row r="14" spans="2:9" ht="18" customHeight="1">
      <c r="B14" s="167"/>
      <c r="C14" s="168"/>
      <c r="D14" s="168"/>
      <c r="E14" s="168"/>
      <c r="F14" s="168"/>
      <c r="G14" s="168"/>
      <c r="H14" s="168"/>
      <c r="I14" s="47"/>
    </row>
    <row r="15" spans="2:9" ht="26.25" customHeight="1">
      <c r="B15" s="411" t="s">
        <v>545</v>
      </c>
      <c r="C15" s="400" t="s">
        <v>546</v>
      </c>
      <c r="D15" s="400" t="s">
        <v>547</v>
      </c>
      <c r="E15" s="397" t="s">
        <v>548</v>
      </c>
      <c r="F15" s="399"/>
      <c r="G15" s="400" t="s">
        <v>549</v>
      </c>
      <c r="H15" s="395" t="s">
        <v>550</v>
      </c>
      <c r="I15" s="412" t="s">
        <v>551</v>
      </c>
    </row>
    <row r="16" spans="2:9" ht="12.75" customHeight="1">
      <c r="B16" s="394"/>
      <c r="C16" s="401"/>
      <c r="D16" s="401"/>
      <c r="E16" s="285" t="s">
        <v>552</v>
      </c>
      <c r="F16" s="285" t="s">
        <v>553</v>
      </c>
      <c r="G16" s="401"/>
      <c r="H16" s="396"/>
      <c r="I16" s="413"/>
    </row>
    <row r="17" spans="2:9" ht="12.75">
      <c r="B17" s="124"/>
      <c r="C17" s="125"/>
      <c r="D17" s="125"/>
      <c r="E17" s="125"/>
      <c r="F17" s="125"/>
      <c r="G17" s="125"/>
      <c r="H17" s="125"/>
      <c r="I17" s="126"/>
    </row>
    <row r="18" spans="2:9" ht="12.75">
      <c r="B18" s="286"/>
      <c r="C18" s="193"/>
      <c r="D18" s="193"/>
      <c r="E18" s="193"/>
      <c r="F18" s="193"/>
      <c r="G18" s="193"/>
      <c r="H18" s="193"/>
      <c r="I18" s="115"/>
    </row>
    <row r="19" spans="2:9" ht="12.75">
      <c r="B19" s="286"/>
      <c r="C19" s="193"/>
      <c r="D19" s="193"/>
      <c r="E19" s="193"/>
      <c r="F19" s="193"/>
      <c r="G19" s="193"/>
      <c r="H19" s="193"/>
      <c r="I19" s="115"/>
    </row>
    <row r="20" spans="2:9" ht="12.75">
      <c r="B20" s="286"/>
      <c r="C20" s="193"/>
      <c r="D20" s="193"/>
      <c r="E20" s="193"/>
      <c r="F20" s="193"/>
      <c r="G20" s="193"/>
      <c r="H20" s="193"/>
      <c r="I20" s="115"/>
    </row>
    <row r="21" spans="2:9" ht="12.75">
      <c r="B21" s="286"/>
      <c r="C21" s="193"/>
      <c r="D21" s="193"/>
      <c r="E21" s="193"/>
      <c r="F21" s="193"/>
      <c r="G21" s="193"/>
      <c r="H21" s="193"/>
      <c r="I21" s="115"/>
    </row>
    <row r="22" spans="2:9" ht="12.75">
      <c r="B22" s="286"/>
      <c r="C22" s="193"/>
      <c r="D22" s="193"/>
      <c r="E22" s="193"/>
      <c r="F22" s="193"/>
      <c r="G22" s="193"/>
      <c r="H22" s="193"/>
      <c r="I22" s="115"/>
    </row>
    <row r="23" spans="2:9" ht="12.75">
      <c r="B23" s="286"/>
      <c r="C23" s="193"/>
      <c r="D23" s="193"/>
      <c r="E23" s="193"/>
      <c r="F23" s="193"/>
      <c r="G23" s="193"/>
      <c r="H23" s="193"/>
      <c r="I23" s="115"/>
    </row>
    <row r="24" spans="2:9" ht="12.75">
      <c r="B24" s="286"/>
      <c r="C24" s="193"/>
      <c r="D24" s="193"/>
      <c r="E24" s="193"/>
      <c r="F24" s="193"/>
      <c r="G24" s="193"/>
      <c r="H24" s="193"/>
      <c r="I24" s="115"/>
    </row>
    <row r="25" spans="2:9" ht="12.75">
      <c r="B25" s="286"/>
      <c r="C25" s="193"/>
      <c r="D25" s="193"/>
      <c r="E25" s="193"/>
      <c r="F25" s="193"/>
      <c r="G25" s="193"/>
      <c r="H25" s="193"/>
      <c r="I25" s="115"/>
    </row>
    <row r="26" spans="2:9" ht="12.75">
      <c r="B26" s="286"/>
      <c r="C26" s="193"/>
      <c r="D26" s="193"/>
      <c r="E26" s="193"/>
      <c r="F26" s="193"/>
      <c r="G26" s="193"/>
      <c r="H26" s="193"/>
      <c r="I26" s="115"/>
    </row>
    <row r="27" spans="2:9" ht="12.75">
      <c r="B27" s="286"/>
      <c r="C27" s="193"/>
      <c r="D27" s="193"/>
      <c r="E27" s="193"/>
      <c r="F27" s="193"/>
      <c r="G27" s="193"/>
      <c r="H27" s="193"/>
      <c r="I27" s="115"/>
    </row>
    <row r="28" spans="2:9" ht="12.75">
      <c r="B28" s="286"/>
      <c r="C28" s="193"/>
      <c r="D28" s="193"/>
      <c r="E28" s="193"/>
      <c r="F28" s="193"/>
      <c r="G28" s="193"/>
      <c r="H28" s="193"/>
      <c r="I28" s="115"/>
    </row>
    <row r="29" spans="2:9" ht="12.75">
      <c r="B29" s="286"/>
      <c r="C29" s="193"/>
      <c r="D29" s="193"/>
      <c r="E29" s="193"/>
      <c r="F29" s="193"/>
      <c r="G29" s="193"/>
      <c r="H29" s="193"/>
      <c r="I29" s="115"/>
    </row>
    <row r="30" spans="2:9" ht="12.75">
      <c r="B30" s="40"/>
      <c r="C30" s="127"/>
      <c r="D30" s="127"/>
      <c r="E30" s="127"/>
      <c r="F30" s="127"/>
      <c r="G30" s="127"/>
      <c r="H30" s="127"/>
      <c r="I30" s="116"/>
    </row>
    <row r="31" spans="2:9" ht="12.75">
      <c r="B31" s="40"/>
      <c r="C31" s="127"/>
      <c r="D31" s="127"/>
      <c r="E31" s="127"/>
      <c r="F31" s="127"/>
      <c r="G31" s="127"/>
      <c r="H31" s="127"/>
      <c r="I31" s="116"/>
    </row>
    <row r="32" spans="2:9" ht="12.75">
      <c r="B32" s="40"/>
      <c r="C32" s="127"/>
      <c r="D32" s="127"/>
      <c r="E32" s="127"/>
      <c r="F32" s="127"/>
      <c r="G32" s="127"/>
      <c r="H32" s="127"/>
      <c r="I32" s="116"/>
    </row>
    <row r="33" spans="2:9" ht="12.75">
      <c r="B33" s="287"/>
      <c r="C33" s="173"/>
      <c r="D33" s="173"/>
      <c r="E33" s="173"/>
      <c r="F33" s="173"/>
      <c r="G33" s="173"/>
      <c r="H33" s="173"/>
      <c r="I33" s="120"/>
    </row>
    <row r="35" spans="1:10" ht="12.75">
      <c r="A35" s="402"/>
      <c r="B35" s="402"/>
      <c r="C35" s="402"/>
      <c r="D35" s="402"/>
      <c r="E35" s="402"/>
      <c r="F35" s="402"/>
      <c r="G35" s="402"/>
      <c r="H35" s="402"/>
      <c r="I35" s="402"/>
      <c r="J35" s="402"/>
    </row>
  </sheetData>
  <sheetProtection/>
  <mergeCells count="9">
    <mergeCell ref="A35:J35"/>
    <mergeCell ref="B3:I3"/>
    <mergeCell ref="B15:B16"/>
    <mergeCell ref="C15:C16"/>
    <mergeCell ref="D15:D16"/>
    <mergeCell ref="E15:F15"/>
    <mergeCell ref="G15:G16"/>
    <mergeCell ref="H15:H16"/>
    <mergeCell ref="I15:I1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95" r:id="rId2"/>
  <drawing r:id="rId1"/>
</worksheet>
</file>

<file path=xl/worksheets/sheet20.xml><?xml version="1.0" encoding="utf-8"?>
<worksheet xmlns="http://schemas.openxmlformats.org/spreadsheetml/2006/main" xmlns:r="http://schemas.openxmlformats.org/officeDocument/2006/relationships">
  <dimension ref="A1:M42"/>
  <sheetViews>
    <sheetView showGridLines="0" zoomScale="60" zoomScaleNormal="60" zoomScalePageLayoutView="0" workbookViewId="0" topLeftCell="A1">
      <selection activeCell="F12" sqref="F12"/>
    </sheetView>
  </sheetViews>
  <sheetFormatPr defaultColWidth="14.28125" defaultRowHeight="12.75"/>
  <cols>
    <col min="1" max="1" width="5.421875" style="0" customWidth="1"/>
    <col min="2" max="2" width="14.28125" style="0" customWidth="1"/>
    <col min="3" max="3" width="10.7109375" style="0" customWidth="1"/>
    <col min="4" max="4" width="14.28125" style="0" customWidth="1"/>
    <col min="5" max="5" width="11.00390625" style="0" customWidth="1"/>
  </cols>
  <sheetData>
    <row r="1" ht="12.75">
      <c r="L1" s="52" t="s">
        <v>65</v>
      </c>
    </row>
    <row r="2" ht="12.75">
      <c r="L2" s="52" t="s">
        <v>528</v>
      </c>
    </row>
    <row r="4" spans="1:12" ht="30" customHeight="1">
      <c r="A4" s="158" t="s">
        <v>205</v>
      </c>
      <c r="B4" s="159"/>
      <c r="C4" s="159"/>
      <c r="D4" s="159"/>
      <c r="E4" s="159"/>
      <c r="F4" s="160"/>
      <c r="G4" s="158" t="s">
        <v>206</v>
      </c>
      <c r="H4" s="131"/>
      <c r="I4" s="131"/>
      <c r="J4" s="131"/>
      <c r="K4" s="161"/>
      <c r="L4" s="162" t="s">
        <v>165</v>
      </c>
    </row>
    <row r="5" spans="1:12" ht="30" customHeight="1">
      <c r="A5" s="163" t="s">
        <v>207</v>
      </c>
      <c r="B5" s="164"/>
      <c r="C5" s="164"/>
      <c r="D5" s="164"/>
      <c r="E5" s="164"/>
      <c r="F5" s="164"/>
      <c r="G5" s="163" t="s">
        <v>208</v>
      </c>
      <c r="H5" s="165"/>
      <c r="I5" s="4"/>
      <c r="J5" s="165"/>
      <c r="K5" s="39"/>
      <c r="L5" s="166" t="s">
        <v>167</v>
      </c>
    </row>
    <row r="6" spans="1:12" ht="20.25" customHeight="1">
      <c r="A6" s="167" t="s">
        <v>209</v>
      </c>
      <c r="B6" s="168"/>
      <c r="C6" s="168"/>
      <c r="D6" s="167" t="s">
        <v>210</v>
      </c>
      <c r="E6" s="168"/>
      <c r="F6" s="168"/>
      <c r="G6" s="167" t="s">
        <v>224</v>
      </c>
      <c r="H6" s="168"/>
      <c r="I6" s="168"/>
      <c r="J6" s="4"/>
      <c r="K6" s="168"/>
      <c r="L6" s="47"/>
    </row>
    <row r="7" spans="1:12" ht="20.25" customHeight="1">
      <c r="A7" s="169"/>
      <c r="B7" s="165"/>
      <c r="C7" s="39"/>
      <c r="D7" s="165"/>
      <c r="E7" s="165"/>
      <c r="F7" s="165"/>
      <c r="G7" s="169"/>
      <c r="H7" s="165"/>
      <c r="I7" s="165"/>
      <c r="J7" s="165"/>
      <c r="K7" s="165"/>
      <c r="L7" s="39"/>
    </row>
    <row r="8" spans="1:12" ht="20.25" customHeight="1">
      <c r="A8" s="4"/>
      <c r="B8" s="4"/>
      <c r="C8" s="4"/>
      <c r="D8" s="4"/>
      <c r="E8" s="4"/>
      <c r="F8" s="4"/>
      <c r="G8" s="4"/>
      <c r="H8" s="4"/>
      <c r="I8" s="4"/>
      <c r="J8" s="4"/>
      <c r="K8" s="4"/>
      <c r="L8" s="4"/>
    </row>
    <row r="9" spans="1:12" ht="25.5" customHeight="1">
      <c r="A9" s="483" t="s">
        <v>225</v>
      </c>
      <c r="B9" s="484"/>
      <c r="C9" s="484"/>
      <c r="D9" s="484"/>
      <c r="E9" s="484"/>
      <c r="F9" s="484"/>
      <c r="G9" s="484"/>
      <c r="H9" s="484"/>
      <c r="I9" s="484"/>
      <c r="J9" s="484"/>
      <c r="K9" s="484"/>
      <c r="L9" s="485"/>
    </row>
    <row r="11" spans="1:12" ht="21.75" customHeight="1">
      <c r="A11" s="521" t="s">
        <v>226</v>
      </c>
      <c r="B11" s="521" t="s">
        <v>227</v>
      </c>
      <c r="C11" s="521" t="s">
        <v>228</v>
      </c>
      <c r="D11" s="525" t="s">
        <v>229</v>
      </c>
      <c r="E11" s="170" t="s">
        <v>212</v>
      </c>
      <c r="F11" s="523">
        <v>2019</v>
      </c>
      <c r="G11" s="523"/>
      <c r="H11" s="523"/>
      <c r="I11" s="523"/>
      <c r="J11" s="523"/>
      <c r="K11" s="523"/>
      <c r="L11" s="521" t="s">
        <v>230</v>
      </c>
    </row>
    <row r="12" spans="1:12" ht="21.75" customHeight="1">
      <c r="A12" s="522"/>
      <c r="B12" s="528"/>
      <c r="C12" s="528"/>
      <c r="D12" s="527"/>
      <c r="E12" s="63" t="s">
        <v>5</v>
      </c>
      <c r="F12" s="171">
        <v>1</v>
      </c>
      <c r="G12" s="171">
        <v>2</v>
      </c>
      <c r="H12" s="171">
        <v>3</v>
      </c>
      <c r="I12" s="171">
        <v>4</v>
      </c>
      <c r="J12" s="171">
        <v>5</v>
      </c>
      <c r="K12" s="171">
        <v>6</v>
      </c>
      <c r="L12" s="522"/>
    </row>
    <row r="14" spans="1:12" ht="12.75">
      <c r="A14" s="124"/>
      <c r="B14" s="125"/>
      <c r="C14" s="112"/>
      <c r="D14" s="112"/>
      <c r="E14" s="112"/>
      <c r="F14" s="125"/>
      <c r="G14" s="125"/>
      <c r="H14" s="125"/>
      <c r="I14" s="125"/>
      <c r="J14" s="125"/>
      <c r="K14" s="125"/>
      <c r="L14" s="126"/>
    </row>
    <row r="15" spans="1:12" ht="12.75">
      <c r="A15" s="40"/>
      <c r="B15" s="127"/>
      <c r="C15" s="42"/>
      <c r="D15" s="42"/>
      <c r="E15" s="42"/>
      <c r="F15" s="127"/>
      <c r="G15" s="127"/>
      <c r="H15" s="127"/>
      <c r="I15" s="127"/>
      <c r="J15" s="127"/>
      <c r="K15" s="127"/>
      <c r="L15" s="116"/>
    </row>
    <row r="16" spans="1:12" ht="12.75">
      <c r="A16" s="40"/>
      <c r="B16" s="127"/>
      <c r="C16" s="42"/>
      <c r="D16" s="42"/>
      <c r="E16" s="42"/>
      <c r="F16" s="127"/>
      <c r="G16" s="127"/>
      <c r="H16" s="127"/>
      <c r="I16" s="127"/>
      <c r="J16" s="127"/>
      <c r="K16" s="127"/>
      <c r="L16" s="116"/>
    </row>
    <row r="17" spans="1:12" ht="12.75">
      <c r="A17" s="40"/>
      <c r="B17" s="127"/>
      <c r="C17" s="42"/>
      <c r="D17" s="42"/>
      <c r="E17" s="42"/>
      <c r="F17" s="127"/>
      <c r="G17" s="127"/>
      <c r="H17" s="127"/>
      <c r="I17" s="127"/>
      <c r="J17" s="127"/>
      <c r="K17" s="127"/>
      <c r="L17" s="116"/>
    </row>
    <row r="18" spans="1:12" ht="12.75">
      <c r="A18" s="40"/>
      <c r="B18" s="127"/>
      <c r="C18" s="42"/>
      <c r="D18" s="42"/>
      <c r="E18" s="42"/>
      <c r="F18" s="127"/>
      <c r="G18" s="127"/>
      <c r="H18" s="127"/>
      <c r="I18" s="127"/>
      <c r="J18" s="127"/>
      <c r="K18" s="127"/>
      <c r="L18" s="116"/>
    </row>
    <row r="19" spans="1:12" ht="12.75">
      <c r="A19" s="40"/>
      <c r="B19" s="127"/>
      <c r="C19" s="42"/>
      <c r="D19" s="42"/>
      <c r="E19" s="42"/>
      <c r="F19" s="127"/>
      <c r="G19" s="127"/>
      <c r="H19" s="127"/>
      <c r="I19" s="127"/>
      <c r="J19" s="127"/>
      <c r="K19" s="127"/>
      <c r="L19" s="116"/>
    </row>
    <row r="20" spans="1:12" ht="12.75">
      <c r="A20" s="40"/>
      <c r="B20" s="127"/>
      <c r="C20" s="42"/>
      <c r="D20" s="42"/>
      <c r="E20" s="42"/>
      <c r="F20" s="127"/>
      <c r="G20" s="127"/>
      <c r="H20" s="127"/>
      <c r="I20" s="127"/>
      <c r="J20" s="127"/>
      <c r="K20" s="127"/>
      <c r="L20" s="116"/>
    </row>
    <row r="21" spans="1:12" ht="12.75">
      <c r="A21" s="40"/>
      <c r="B21" s="127"/>
      <c r="C21" s="42"/>
      <c r="D21" s="42"/>
      <c r="E21" s="42"/>
      <c r="F21" s="127"/>
      <c r="G21" s="127"/>
      <c r="H21" s="127"/>
      <c r="I21" s="127"/>
      <c r="J21" s="127"/>
      <c r="K21" s="127"/>
      <c r="L21" s="116"/>
    </row>
    <row r="22" spans="1:12" ht="12.75">
      <c r="A22" s="40"/>
      <c r="B22" s="127"/>
      <c r="C22" s="42"/>
      <c r="D22" s="42"/>
      <c r="E22" s="42"/>
      <c r="F22" s="127"/>
      <c r="G22" s="127"/>
      <c r="H22" s="127"/>
      <c r="I22" s="127"/>
      <c r="J22" s="127"/>
      <c r="K22" s="127"/>
      <c r="L22" s="116"/>
    </row>
    <row r="23" spans="1:12" ht="12.75">
      <c r="A23" s="40"/>
      <c r="B23" s="127"/>
      <c r="C23" s="42"/>
      <c r="D23" s="42"/>
      <c r="E23" s="42"/>
      <c r="F23" s="127"/>
      <c r="G23" s="127"/>
      <c r="H23" s="127"/>
      <c r="I23" s="127"/>
      <c r="J23" s="127"/>
      <c r="K23" s="127"/>
      <c r="L23" s="116"/>
    </row>
    <row r="24" spans="1:12" ht="12.75">
      <c r="A24" s="40"/>
      <c r="B24" s="127"/>
      <c r="C24" s="42"/>
      <c r="D24" s="42"/>
      <c r="E24" s="42"/>
      <c r="F24" s="127"/>
      <c r="G24" s="127"/>
      <c r="H24" s="127"/>
      <c r="I24" s="127"/>
      <c r="J24" s="127"/>
      <c r="K24" s="127"/>
      <c r="L24" s="116"/>
    </row>
    <row r="25" spans="1:12" ht="12.75">
      <c r="A25" s="40"/>
      <c r="B25" s="127"/>
      <c r="C25" s="42"/>
      <c r="D25" s="42"/>
      <c r="E25" s="42"/>
      <c r="F25" s="127"/>
      <c r="G25" s="127"/>
      <c r="H25" s="127"/>
      <c r="I25" s="127"/>
      <c r="J25" s="127"/>
      <c r="K25" s="127"/>
      <c r="L25" s="116"/>
    </row>
    <row r="26" spans="1:12" ht="12.75">
      <c r="A26" s="40"/>
      <c r="B26" s="127"/>
      <c r="C26" s="42"/>
      <c r="D26" s="42"/>
      <c r="E26" s="42"/>
      <c r="F26" s="127"/>
      <c r="G26" s="127"/>
      <c r="H26" s="127"/>
      <c r="I26" s="127"/>
      <c r="J26" s="127"/>
      <c r="K26" s="127"/>
      <c r="L26" s="116"/>
    </row>
    <row r="27" spans="1:12" ht="12.75">
      <c r="A27" s="40"/>
      <c r="B27" s="127"/>
      <c r="C27" s="42"/>
      <c r="D27" s="42"/>
      <c r="E27" s="42"/>
      <c r="F27" s="127"/>
      <c r="G27" s="127"/>
      <c r="H27" s="127"/>
      <c r="I27" s="127"/>
      <c r="J27" s="127"/>
      <c r="K27" s="127"/>
      <c r="L27" s="116"/>
    </row>
    <row r="28" spans="1:12" ht="12.75">
      <c r="A28" s="40"/>
      <c r="B28" s="127"/>
      <c r="C28" s="42"/>
      <c r="D28" s="42"/>
      <c r="E28" s="42"/>
      <c r="F28" s="127"/>
      <c r="G28" s="127"/>
      <c r="H28" s="127"/>
      <c r="I28" s="127"/>
      <c r="J28" s="127"/>
      <c r="K28" s="127"/>
      <c r="L28" s="116"/>
    </row>
    <row r="29" spans="1:12" ht="12.75">
      <c r="A29" s="40"/>
      <c r="B29" s="127"/>
      <c r="C29" s="42"/>
      <c r="D29" s="42"/>
      <c r="E29" s="42"/>
      <c r="F29" s="127"/>
      <c r="G29" s="127"/>
      <c r="H29" s="127"/>
      <c r="I29" s="127"/>
      <c r="J29" s="127"/>
      <c r="K29" s="127"/>
      <c r="L29" s="116"/>
    </row>
    <row r="30" spans="1:12" ht="12.75">
      <c r="A30" s="40"/>
      <c r="B30" s="127"/>
      <c r="C30" s="42"/>
      <c r="D30" s="42"/>
      <c r="E30" s="42"/>
      <c r="F30" s="127"/>
      <c r="G30" s="127"/>
      <c r="H30" s="127"/>
      <c r="I30" s="127"/>
      <c r="J30" s="127"/>
      <c r="K30" s="127"/>
      <c r="L30" s="116"/>
    </row>
    <row r="31" spans="1:12" ht="12.75">
      <c r="A31" s="40"/>
      <c r="B31" s="127"/>
      <c r="C31" s="42"/>
      <c r="D31" s="42"/>
      <c r="E31" s="42"/>
      <c r="F31" s="127"/>
      <c r="G31" s="127"/>
      <c r="H31" s="127"/>
      <c r="I31" s="127"/>
      <c r="J31" s="127"/>
      <c r="K31" s="127"/>
      <c r="L31" s="116"/>
    </row>
    <row r="32" spans="1:12" ht="12.75">
      <c r="A32" s="40"/>
      <c r="B32" s="127"/>
      <c r="C32" s="42"/>
      <c r="D32" s="42"/>
      <c r="E32" s="42"/>
      <c r="F32" s="127"/>
      <c r="G32" s="127"/>
      <c r="H32" s="127"/>
      <c r="I32" s="127"/>
      <c r="J32" s="127"/>
      <c r="K32" s="127"/>
      <c r="L32" s="116"/>
    </row>
    <row r="33" spans="1:12" ht="12.75">
      <c r="A33" s="40"/>
      <c r="B33" s="127"/>
      <c r="C33" s="42"/>
      <c r="D33" s="42"/>
      <c r="E33" s="42"/>
      <c r="F33" s="127"/>
      <c r="G33" s="127"/>
      <c r="H33" s="127"/>
      <c r="I33" s="127"/>
      <c r="J33" s="127"/>
      <c r="K33" s="127"/>
      <c r="L33" s="116"/>
    </row>
    <row r="34" spans="1:12" ht="12.75">
      <c r="A34" s="40"/>
      <c r="B34" s="127"/>
      <c r="C34" s="42"/>
      <c r="D34" s="42"/>
      <c r="E34" s="42"/>
      <c r="F34" s="127"/>
      <c r="G34" s="127"/>
      <c r="H34" s="127"/>
      <c r="I34" s="127"/>
      <c r="J34" s="127"/>
      <c r="K34" s="127"/>
      <c r="L34" s="116"/>
    </row>
    <row r="35" spans="1:12" ht="12.75">
      <c r="A35" s="40"/>
      <c r="B35" s="127"/>
      <c r="C35" s="42"/>
      <c r="D35" s="42"/>
      <c r="E35" s="42"/>
      <c r="F35" s="127"/>
      <c r="G35" s="127"/>
      <c r="H35" s="127"/>
      <c r="I35" s="127"/>
      <c r="J35" s="127"/>
      <c r="K35" s="127"/>
      <c r="L35" s="116"/>
    </row>
    <row r="36" spans="1:12" ht="12.75">
      <c r="A36" s="40"/>
      <c r="B36" s="127"/>
      <c r="C36" s="42"/>
      <c r="D36" s="42"/>
      <c r="E36" s="42"/>
      <c r="F36" s="127"/>
      <c r="G36" s="127"/>
      <c r="H36" s="127"/>
      <c r="I36" s="127"/>
      <c r="J36" s="127"/>
      <c r="K36" s="127"/>
      <c r="L36" s="116"/>
    </row>
    <row r="37" spans="1:12" ht="12.75">
      <c r="A37" s="40"/>
      <c r="B37" s="127"/>
      <c r="C37" s="42"/>
      <c r="D37" s="42"/>
      <c r="E37" s="42"/>
      <c r="F37" s="127"/>
      <c r="G37" s="127"/>
      <c r="H37" s="127"/>
      <c r="I37" s="127"/>
      <c r="J37" s="127"/>
      <c r="K37" s="127"/>
      <c r="L37" s="116"/>
    </row>
    <row r="38" spans="1:12" ht="12.75">
      <c r="A38" s="172"/>
      <c r="B38" s="173"/>
      <c r="C38" s="44"/>
      <c r="D38" s="44"/>
      <c r="E38" s="44"/>
      <c r="F38" s="174"/>
      <c r="G38" s="174"/>
      <c r="H38" s="174"/>
      <c r="I38" s="174"/>
      <c r="J38" s="174"/>
      <c r="K38" s="174"/>
      <c r="L38" s="118"/>
    </row>
    <row r="39" spans="1:12" ht="12.75">
      <c r="A39" s="109"/>
      <c r="B39" s="110"/>
      <c r="C39" s="110"/>
      <c r="D39" s="110"/>
      <c r="E39" s="175" t="s">
        <v>231</v>
      </c>
      <c r="F39" s="125"/>
      <c r="G39" s="125"/>
      <c r="H39" s="125"/>
      <c r="I39" s="125"/>
      <c r="J39" s="125"/>
      <c r="K39" s="125"/>
      <c r="L39" s="126"/>
    </row>
    <row r="40" spans="1:12" ht="12.75">
      <c r="A40" s="45"/>
      <c r="B40" s="119"/>
      <c r="C40" s="119"/>
      <c r="D40" s="119"/>
      <c r="E40" s="176" t="s">
        <v>232</v>
      </c>
      <c r="F40" s="173"/>
      <c r="G40" s="173"/>
      <c r="H40" s="173"/>
      <c r="I40" s="173"/>
      <c r="J40" s="173"/>
      <c r="K40" s="173"/>
      <c r="L40" s="120"/>
    </row>
    <row r="42" spans="1:13" ht="12.75">
      <c r="A42" s="402"/>
      <c r="B42" s="402"/>
      <c r="C42" s="402"/>
      <c r="D42" s="402"/>
      <c r="E42" s="402"/>
      <c r="F42" s="402"/>
      <c r="G42" s="402"/>
      <c r="H42" s="402"/>
      <c r="I42" s="402"/>
      <c r="J42" s="402"/>
      <c r="K42" s="402"/>
      <c r="L42" s="402"/>
      <c r="M42" s="402"/>
    </row>
  </sheetData>
  <sheetProtection/>
  <mergeCells count="8">
    <mergeCell ref="A42:M42"/>
    <mergeCell ref="A9:L9"/>
    <mergeCell ref="A11:A12"/>
    <mergeCell ref="B11:B12"/>
    <mergeCell ref="C11:C12"/>
    <mergeCell ref="D11:D12"/>
    <mergeCell ref="F11:K11"/>
    <mergeCell ref="L11:L12"/>
  </mergeCells>
  <printOptions horizontalCentered="1" verticalCentered="1"/>
  <pageMargins left="0.17" right="0.17" top="0.3" bottom="0.28" header="0" footer="0"/>
  <pageSetup horizontalDpi="600" verticalDpi="600" orientation="landscape" scale="75" r:id="rId1"/>
</worksheet>
</file>

<file path=xl/worksheets/sheet21.xml><?xml version="1.0" encoding="utf-8"?>
<worksheet xmlns="http://schemas.openxmlformats.org/spreadsheetml/2006/main" xmlns:r="http://schemas.openxmlformats.org/officeDocument/2006/relationships">
  <dimension ref="A1:N42"/>
  <sheetViews>
    <sheetView showGridLines="0" zoomScale="60" zoomScaleNormal="60" zoomScalePageLayoutView="0" workbookViewId="0" topLeftCell="A1">
      <selection activeCell="G12" sqref="G12"/>
    </sheetView>
  </sheetViews>
  <sheetFormatPr defaultColWidth="11.421875" defaultRowHeight="12.75"/>
  <cols>
    <col min="1" max="1" width="9.140625" style="0" customWidth="1"/>
    <col min="2" max="2" width="36.421875" style="0" customWidth="1"/>
    <col min="3" max="3" width="7.140625" style="0" customWidth="1"/>
    <col min="4" max="4" width="9.8515625" style="0" customWidth="1"/>
    <col min="5" max="5" width="10.7109375" style="0" customWidth="1"/>
    <col min="6" max="6" width="7.7109375" style="0" customWidth="1"/>
    <col min="7" max="12" width="10.00390625" style="0" customWidth="1"/>
    <col min="13" max="13" width="14.8515625" style="0" customWidth="1"/>
    <col min="14" max="14" width="2.28125" style="0" customWidth="1"/>
  </cols>
  <sheetData>
    <row r="1" ht="12.75">
      <c r="M1" s="52" t="s">
        <v>65</v>
      </c>
    </row>
    <row r="2" ht="12.75">
      <c r="M2" s="52" t="s">
        <v>529</v>
      </c>
    </row>
    <row r="4" spans="1:13" ht="30" customHeight="1">
      <c r="A4" s="158" t="s">
        <v>205</v>
      </c>
      <c r="B4" s="159"/>
      <c r="C4" s="159"/>
      <c r="D4" s="159"/>
      <c r="E4" s="159"/>
      <c r="F4" s="159"/>
      <c r="G4" s="159"/>
      <c r="H4" s="160"/>
      <c r="I4" s="158" t="s">
        <v>206</v>
      </c>
      <c r="J4" s="131"/>
      <c r="K4" s="131"/>
      <c r="L4" s="161"/>
      <c r="M4" s="162" t="s">
        <v>165</v>
      </c>
    </row>
    <row r="5" spans="1:13" ht="30" customHeight="1">
      <c r="A5" s="163" t="s">
        <v>207</v>
      </c>
      <c r="B5" s="181"/>
      <c r="C5" s="164"/>
      <c r="D5" s="164"/>
      <c r="E5" s="164"/>
      <c r="F5" s="164"/>
      <c r="G5" s="164"/>
      <c r="H5" s="164"/>
      <c r="I5" s="163" t="s">
        <v>208</v>
      </c>
      <c r="J5" s="4"/>
      <c r="K5" s="165"/>
      <c r="L5" s="39"/>
      <c r="M5" s="166" t="s">
        <v>167</v>
      </c>
    </row>
    <row r="6" spans="1:13" ht="20.25" customHeight="1">
      <c r="A6" s="167" t="s">
        <v>209</v>
      </c>
      <c r="B6" s="168"/>
      <c r="C6" s="168"/>
      <c r="D6" s="168"/>
      <c r="E6" s="167" t="s">
        <v>217</v>
      </c>
      <c r="F6" s="168"/>
      <c r="G6" s="168"/>
      <c r="H6" s="168"/>
      <c r="I6" s="167" t="s">
        <v>224</v>
      </c>
      <c r="J6" s="168"/>
      <c r="K6" s="4"/>
      <c r="L6" s="168"/>
      <c r="M6" s="47"/>
    </row>
    <row r="7" spans="1:13" ht="20.25" customHeight="1">
      <c r="A7" s="169"/>
      <c r="B7" s="165"/>
      <c r="C7" s="165"/>
      <c r="D7" s="39"/>
      <c r="E7" s="165"/>
      <c r="F7" s="165"/>
      <c r="G7" s="165"/>
      <c r="H7" s="165"/>
      <c r="I7" s="169"/>
      <c r="J7" s="165"/>
      <c r="K7" s="165"/>
      <c r="L7" s="165"/>
      <c r="M7" s="39"/>
    </row>
    <row r="8" spans="1:13" ht="20.25" customHeight="1">
      <c r="A8" s="4"/>
      <c r="B8" s="4"/>
      <c r="C8" s="4"/>
      <c r="D8" s="4"/>
      <c r="E8" s="4"/>
      <c r="F8" s="4"/>
      <c r="G8" s="4"/>
      <c r="H8" s="4"/>
      <c r="I8" s="4"/>
      <c r="J8" s="4"/>
      <c r="K8" s="4"/>
      <c r="L8" s="4"/>
      <c r="M8" s="4"/>
    </row>
    <row r="9" spans="1:13" ht="25.5" customHeight="1">
      <c r="A9" s="483" t="s">
        <v>234</v>
      </c>
      <c r="B9" s="484"/>
      <c r="C9" s="484"/>
      <c r="D9" s="484"/>
      <c r="E9" s="484"/>
      <c r="F9" s="484"/>
      <c r="G9" s="484"/>
      <c r="H9" s="484"/>
      <c r="I9" s="484"/>
      <c r="J9" s="484"/>
      <c r="K9" s="484"/>
      <c r="L9" s="484"/>
      <c r="M9" s="485"/>
    </row>
    <row r="11" spans="1:13" ht="21.75" customHeight="1">
      <c r="A11" s="529" t="s">
        <v>235</v>
      </c>
      <c r="B11" s="521" t="s">
        <v>236</v>
      </c>
      <c r="C11" s="521" t="s">
        <v>164</v>
      </c>
      <c r="D11" s="521" t="s">
        <v>173</v>
      </c>
      <c r="E11" s="525" t="s">
        <v>237</v>
      </c>
      <c r="F11" s="170" t="s">
        <v>212</v>
      </c>
      <c r="G11" s="523">
        <v>2019</v>
      </c>
      <c r="H11" s="523"/>
      <c r="I11" s="523"/>
      <c r="J11" s="523"/>
      <c r="K11" s="523"/>
      <c r="L11" s="523"/>
      <c r="M11" s="521" t="s">
        <v>230</v>
      </c>
    </row>
    <row r="12" spans="1:13" ht="21.75" customHeight="1">
      <c r="A12" s="530"/>
      <c r="B12" s="522"/>
      <c r="C12" s="528"/>
      <c r="D12" s="528"/>
      <c r="E12" s="527"/>
      <c r="F12" s="63" t="s">
        <v>5</v>
      </c>
      <c r="G12" s="171">
        <v>1</v>
      </c>
      <c r="H12" s="171">
        <v>2</v>
      </c>
      <c r="I12" s="171">
        <v>3</v>
      </c>
      <c r="J12" s="171">
        <v>4</v>
      </c>
      <c r="K12" s="171">
        <v>5</v>
      </c>
      <c r="L12" s="171">
        <v>6</v>
      </c>
      <c r="M12" s="522"/>
    </row>
    <row r="14" spans="1:13" ht="12.75">
      <c r="A14" s="124"/>
      <c r="B14" s="112"/>
      <c r="C14" s="125"/>
      <c r="D14" s="112"/>
      <c r="E14" s="112"/>
      <c r="F14" s="112"/>
      <c r="G14" s="125"/>
      <c r="H14" s="125"/>
      <c r="I14" s="125"/>
      <c r="J14" s="125"/>
      <c r="K14" s="125"/>
      <c r="L14" s="125"/>
      <c r="M14" s="126"/>
    </row>
    <row r="15" spans="1:13" ht="12.75">
      <c r="A15" s="40"/>
      <c r="B15" s="42"/>
      <c r="C15" s="127"/>
      <c r="D15" s="42"/>
      <c r="E15" s="42"/>
      <c r="F15" s="42"/>
      <c r="G15" s="127"/>
      <c r="H15" s="127"/>
      <c r="I15" s="127"/>
      <c r="J15" s="127"/>
      <c r="K15" s="127"/>
      <c r="L15" s="127"/>
      <c r="M15" s="116"/>
    </row>
    <row r="16" spans="1:13" ht="12.75">
      <c r="A16" s="40"/>
      <c r="B16" s="42"/>
      <c r="C16" s="127"/>
      <c r="D16" s="42"/>
      <c r="E16" s="42"/>
      <c r="F16" s="42"/>
      <c r="G16" s="127"/>
      <c r="H16" s="127"/>
      <c r="I16" s="127"/>
      <c r="J16" s="127"/>
      <c r="K16" s="127"/>
      <c r="L16" s="127"/>
      <c r="M16" s="116"/>
    </row>
    <row r="17" spans="1:13" ht="12.75">
      <c r="A17" s="40"/>
      <c r="B17" s="42"/>
      <c r="C17" s="127"/>
      <c r="D17" s="42"/>
      <c r="E17" s="42"/>
      <c r="F17" s="42"/>
      <c r="G17" s="127"/>
      <c r="H17" s="127"/>
      <c r="I17" s="127"/>
      <c r="J17" s="127"/>
      <c r="K17" s="127"/>
      <c r="L17" s="127"/>
      <c r="M17" s="116"/>
    </row>
    <row r="18" spans="1:13" ht="12.75">
      <c r="A18" s="40"/>
      <c r="B18" s="42"/>
      <c r="C18" s="127"/>
      <c r="D18" s="42"/>
      <c r="E18" s="42"/>
      <c r="F18" s="42"/>
      <c r="G18" s="127"/>
      <c r="H18" s="127"/>
      <c r="I18" s="127"/>
      <c r="J18" s="127"/>
      <c r="K18" s="127"/>
      <c r="L18" s="127"/>
      <c r="M18" s="116"/>
    </row>
    <row r="19" spans="1:13" ht="12.75">
      <c r="A19" s="40"/>
      <c r="B19" s="42"/>
      <c r="C19" s="127"/>
      <c r="D19" s="42"/>
      <c r="E19" s="42"/>
      <c r="F19" s="42"/>
      <c r="G19" s="127"/>
      <c r="H19" s="127"/>
      <c r="I19" s="127"/>
      <c r="J19" s="127"/>
      <c r="K19" s="127"/>
      <c r="L19" s="127"/>
      <c r="M19" s="116"/>
    </row>
    <row r="20" spans="1:13" ht="12.75">
      <c r="A20" s="40"/>
      <c r="B20" s="42"/>
      <c r="C20" s="127"/>
      <c r="D20" s="42"/>
      <c r="E20" s="42"/>
      <c r="F20" s="42"/>
      <c r="G20" s="127"/>
      <c r="H20" s="127"/>
      <c r="I20" s="127"/>
      <c r="J20" s="127"/>
      <c r="K20" s="127"/>
      <c r="L20" s="127"/>
      <c r="M20" s="116"/>
    </row>
    <row r="21" spans="1:13" ht="12.75">
      <c r="A21" s="40"/>
      <c r="B21" s="42"/>
      <c r="C21" s="127"/>
      <c r="D21" s="42"/>
      <c r="E21" s="42"/>
      <c r="F21" s="42"/>
      <c r="G21" s="127"/>
      <c r="H21" s="127"/>
      <c r="I21" s="127"/>
      <c r="J21" s="127"/>
      <c r="K21" s="127"/>
      <c r="L21" s="127"/>
      <c r="M21" s="116"/>
    </row>
    <row r="22" spans="1:13" ht="12.75">
      <c r="A22" s="40"/>
      <c r="B22" s="42"/>
      <c r="C22" s="127"/>
      <c r="D22" s="42"/>
      <c r="E22" s="42"/>
      <c r="F22" s="42"/>
      <c r="G22" s="127"/>
      <c r="H22" s="127"/>
      <c r="I22" s="127"/>
      <c r="J22" s="127"/>
      <c r="K22" s="127"/>
      <c r="L22" s="127"/>
      <c r="M22" s="116"/>
    </row>
    <row r="23" spans="1:13" ht="12.75">
      <c r="A23" s="40"/>
      <c r="B23" s="42"/>
      <c r="C23" s="127"/>
      <c r="D23" s="42"/>
      <c r="E23" s="42"/>
      <c r="F23" s="42"/>
      <c r="G23" s="127"/>
      <c r="H23" s="127"/>
      <c r="I23" s="127"/>
      <c r="J23" s="127"/>
      <c r="K23" s="127"/>
      <c r="L23" s="127"/>
      <c r="M23" s="116"/>
    </row>
    <row r="24" spans="1:13" ht="12.75">
      <c r="A24" s="40"/>
      <c r="B24" s="42"/>
      <c r="C24" s="127"/>
      <c r="D24" s="42"/>
      <c r="E24" s="42"/>
      <c r="F24" s="42"/>
      <c r="G24" s="127"/>
      <c r="H24" s="127"/>
      <c r="I24" s="127"/>
      <c r="J24" s="127"/>
      <c r="K24" s="127"/>
      <c r="L24" s="127"/>
      <c r="M24" s="116"/>
    </row>
    <row r="25" spans="1:13" ht="12.75">
      <c r="A25" s="40"/>
      <c r="B25" s="42"/>
      <c r="C25" s="127"/>
      <c r="D25" s="42"/>
      <c r="E25" s="42"/>
      <c r="F25" s="42"/>
      <c r="G25" s="127"/>
      <c r="H25" s="127"/>
      <c r="I25" s="127"/>
      <c r="J25" s="127"/>
      <c r="K25" s="127"/>
      <c r="L25" s="127"/>
      <c r="M25" s="116"/>
    </row>
    <row r="26" spans="1:13" ht="12.75">
      <c r="A26" s="40"/>
      <c r="B26" s="42"/>
      <c r="C26" s="127"/>
      <c r="D26" s="42"/>
      <c r="E26" s="42"/>
      <c r="F26" s="42"/>
      <c r="G26" s="127"/>
      <c r="H26" s="127"/>
      <c r="I26" s="127"/>
      <c r="J26" s="127"/>
      <c r="K26" s="127"/>
      <c r="L26" s="127"/>
      <c r="M26" s="116"/>
    </row>
    <row r="27" spans="1:13" ht="12.75">
      <c r="A27" s="40"/>
      <c r="B27" s="42"/>
      <c r="C27" s="127"/>
      <c r="D27" s="42"/>
      <c r="E27" s="42"/>
      <c r="F27" s="42"/>
      <c r="G27" s="127"/>
      <c r="H27" s="127"/>
      <c r="I27" s="127"/>
      <c r="J27" s="127"/>
      <c r="K27" s="127"/>
      <c r="L27" s="127"/>
      <c r="M27" s="116"/>
    </row>
    <row r="28" spans="1:13" ht="12.75">
      <c r="A28" s="40"/>
      <c r="B28" s="42"/>
      <c r="C28" s="127"/>
      <c r="D28" s="42"/>
      <c r="E28" s="42"/>
      <c r="F28" s="42"/>
      <c r="G28" s="127"/>
      <c r="H28" s="127"/>
      <c r="I28" s="127"/>
      <c r="J28" s="127"/>
      <c r="K28" s="127"/>
      <c r="L28" s="127"/>
      <c r="M28" s="116"/>
    </row>
    <row r="29" spans="1:13" ht="12.75">
      <c r="A29" s="40"/>
      <c r="B29" s="42"/>
      <c r="C29" s="127"/>
      <c r="D29" s="42"/>
      <c r="E29" s="42"/>
      <c r="F29" s="42"/>
      <c r="G29" s="127"/>
      <c r="H29" s="127"/>
      <c r="I29" s="127"/>
      <c r="J29" s="127"/>
      <c r="K29" s="127"/>
      <c r="L29" s="127"/>
      <c r="M29" s="116"/>
    </row>
    <row r="30" spans="1:13" ht="12.75">
      <c r="A30" s="40"/>
      <c r="B30" s="42"/>
      <c r="C30" s="127"/>
      <c r="D30" s="42"/>
      <c r="E30" s="42"/>
      <c r="F30" s="42"/>
      <c r="G30" s="127"/>
      <c r="H30" s="127"/>
      <c r="I30" s="127"/>
      <c r="J30" s="127"/>
      <c r="K30" s="127"/>
      <c r="L30" s="127"/>
      <c r="M30" s="116"/>
    </row>
    <row r="31" spans="1:13" ht="12.75">
      <c r="A31" s="40"/>
      <c r="B31" s="42"/>
      <c r="C31" s="127"/>
      <c r="D31" s="42"/>
      <c r="E31" s="42"/>
      <c r="F31" s="42"/>
      <c r="G31" s="127"/>
      <c r="H31" s="127"/>
      <c r="I31" s="127"/>
      <c r="J31" s="127"/>
      <c r="K31" s="127"/>
      <c r="L31" s="127"/>
      <c r="M31" s="116"/>
    </row>
    <row r="32" spans="1:13" ht="12.75">
      <c r="A32" s="40"/>
      <c r="B32" s="42"/>
      <c r="C32" s="127"/>
      <c r="D32" s="42"/>
      <c r="E32" s="42"/>
      <c r="F32" s="42"/>
      <c r="G32" s="127"/>
      <c r="H32" s="127"/>
      <c r="I32" s="127"/>
      <c r="J32" s="127"/>
      <c r="K32" s="127"/>
      <c r="L32" s="127"/>
      <c r="M32" s="116"/>
    </row>
    <row r="33" spans="1:13" ht="12.75">
      <c r="A33" s="40"/>
      <c r="B33" s="42"/>
      <c r="C33" s="127"/>
      <c r="D33" s="42"/>
      <c r="E33" s="42"/>
      <c r="F33" s="42"/>
      <c r="G33" s="127"/>
      <c r="H33" s="127"/>
      <c r="I33" s="127"/>
      <c r="J33" s="127"/>
      <c r="K33" s="127"/>
      <c r="L33" s="127"/>
      <c r="M33" s="116"/>
    </row>
    <row r="34" spans="1:13" ht="12.75">
      <c r="A34" s="40"/>
      <c r="B34" s="42"/>
      <c r="C34" s="127"/>
      <c r="D34" s="42"/>
      <c r="E34" s="42"/>
      <c r="F34" s="42"/>
      <c r="G34" s="127"/>
      <c r="H34" s="127"/>
      <c r="I34" s="127"/>
      <c r="J34" s="127"/>
      <c r="K34" s="127"/>
      <c r="L34" s="127"/>
      <c r="M34" s="116"/>
    </row>
    <row r="35" spans="1:13" ht="12.75">
      <c r="A35" s="40"/>
      <c r="B35" s="42"/>
      <c r="C35" s="127"/>
      <c r="D35" s="42"/>
      <c r="E35" s="42"/>
      <c r="F35" s="42"/>
      <c r="G35" s="127"/>
      <c r="H35" s="127"/>
      <c r="I35" s="127"/>
      <c r="J35" s="127"/>
      <c r="K35" s="127"/>
      <c r="L35" s="127"/>
      <c r="M35" s="116"/>
    </row>
    <row r="36" spans="1:13" ht="12.75">
      <c r="A36" s="40"/>
      <c r="B36" s="42"/>
      <c r="C36" s="127"/>
      <c r="D36" s="42"/>
      <c r="E36" s="42"/>
      <c r="F36" s="42"/>
      <c r="G36" s="127"/>
      <c r="H36" s="127"/>
      <c r="I36" s="127"/>
      <c r="J36" s="127"/>
      <c r="K36" s="127"/>
      <c r="L36" s="127"/>
      <c r="M36" s="116"/>
    </row>
    <row r="37" spans="1:13" ht="12.75">
      <c r="A37" s="40"/>
      <c r="B37" s="42"/>
      <c r="C37" s="127"/>
      <c r="D37" s="42"/>
      <c r="E37" s="42"/>
      <c r="F37" s="42"/>
      <c r="G37" s="127"/>
      <c r="H37" s="127"/>
      <c r="I37" s="127"/>
      <c r="J37" s="127"/>
      <c r="K37" s="127"/>
      <c r="L37" s="127"/>
      <c r="M37" s="116"/>
    </row>
    <row r="38" spans="1:13" ht="12.75">
      <c r="A38" s="172"/>
      <c r="B38" s="44"/>
      <c r="C38" s="173"/>
      <c r="D38" s="44"/>
      <c r="E38" s="44"/>
      <c r="F38" s="44"/>
      <c r="G38" s="174"/>
      <c r="H38" s="174"/>
      <c r="I38" s="174"/>
      <c r="J38" s="174"/>
      <c r="K38" s="174"/>
      <c r="L38" s="174"/>
      <c r="M38" s="118"/>
    </row>
    <row r="39" spans="1:13" ht="12.75">
      <c r="A39" s="109" t="s">
        <v>238</v>
      </c>
      <c r="B39" s="110"/>
      <c r="C39" s="182" t="s">
        <v>221</v>
      </c>
      <c r="D39" s="110"/>
      <c r="E39" s="110"/>
      <c r="F39" s="175"/>
      <c r="G39" s="125"/>
      <c r="H39" s="125"/>
      <c r="I39" s="125"/>
      <c r="J39" s="125"/>
      <c r="K39" s="125"/>
      <c r="L39" s="125"/>
      <c r="M39" s="126"/>
    </row>
    <row r="40" spans="1:13" ht="12.75">
      <c r="A40" s="45"/>
      <c r="B40" s="119"/>
      <c r="C40" s="183" t="s">
        <v>222</v>
      </c>
      <c r="D40" s="119"/>
      <c r="E40" s="119"/>
      <c r="F40" s="176"/>
      <c r="G40" s="173"/>
      <c r="H40" s="173"/>
      <c r="I40" s="173"/>
      <c r="J40" s="173"/>
      <c r="K40" s="173"/>
      <c r="L40" s="173"/>
      <c r="M40" s="120"/>
    </row>
    <row r="42" spans="1:14" ht="12.75">
      <c r="A42" s="402"/>
      <c r="B42" s="402"/>
      <c r="C42" s="402"/>
      <c r="D42" s="402"/>
      <c r="E42" s="402"/>
      <c r="F42" s="402"/>
      <c r="G42" s="402"/>
      <c r="H42" s="402"/>
      <c r="I42" s="402"/>
      <c r="J42" s="402"/>
      <c r="K42" s="402"/>
      <c r="L42" s="402"/>
      <c r="M42" s="402"/>
      <c r="N42" s="402"/>
    </row>
  </sheetData>
  <sheetProtection/>
  <mergeCells count="9">
    <mergeCell ref="A42:N42"/>
    <mergeCell ref="A9:M9"/>
    <mergeCell ref="A11:A12"/>
    <mergeCell ref="B11:B12"/>
    <mergeCell ref="C11:C12"/>
    <mergeCell ref="D11:D12"/>
    <mergeCell ref="E11:E12"/>
    <mergeCell ref="G11:L11"/>
    <mergeCell ref="M11:M12"/>
  </mergeCells>
  <printOptions horizontalCentered="1" verticalCentered="1"/>
  <pageMargins left="0.1968503937007874" right="0.15748031496062992" top="0.31496062992125984" bottom="0.1968503937007874" header="0" footer="0"/>
  <pageSetup horizontalDpi="600" verticalDpi="600" orientation="landscape" scale="75" r:id="rId1"/>
</worksheet>
</file>

<file path=xl/worksheets/sheet22.xml><?xml version="1.0" encoding="utf-8"?>
<worksheet xmlns="http://schemas.openxmlformats.org/spreadsheetml/2006/main" xmlns:r="http://schemas.openxmlformats.org/officeDocument/2006/relationships">
  <dimension ref="A1:M42"/>
  <sheetViews>
    <sheetView showGridLines="0" zoomScale="65" zoomScaleNormal="65" zoomScaleSheetLayoutView="65" zoomScalePageLayoutView="0" workbookViewId="0" topLeftCell="A1">
      <selection activeCell="F12" sqref="F12"/>
    </sheetView>
  </sheetViews>
  <sheetFormatPr defaultColWidth="11.421875" defaultRowHeight="12.75"/>
  <cols>
    <col min="1" max="1" width="2.28125" style="0" customWidth="1"/>
    <col min="2" max="2" width="16.7109375" style="0" customWidth="1"/>
    <col min="3" max="3" width="21.28125" style="0" customWidth="1"/>
    <col min="4" max="4" width="27.8515625" style="0" customWidth="1"/>
    <col min="5" max="5" width="16.140625" style="0" customWidth="1"/>
    <col min="6" max="11" width="10.00390625" style="0" customWidth="1"/>
    <col min="12" max="12" width="14.8515625" style="0" customWidth="1"/>
    <col min="13" max="13" width="2.28125" style="0" customWidth="1"/>
  </cols>
  <sheetData>
    <row r="1" ht="12.75">
      <c r="L1" s="52" t="s">
        <v>65</v>
      </c>
    </row>
    <row r="2" ht="12.75">
      <c r="L2" s="52" t="s">
        <v>530</v>
      </c>
    </row>
    <row r="4" spans="2:12" ht="30" customHeight="1">
      <c r="B4" s="158" t="s">
        <v>205</v>
      </c>
      <c r="C4" s="159"/>
      <c r="D4" s="159"/>
      <c r="E4" s="159"/>
      <c r="F4" s="160"/>
      <c r="G4" s="158" t="s">
        <v>206</v>
      </c>
      <c r="H4" s="131"/>
      <c r="I4" s="131"/>
      <c r="J4" s="131"/>
      <c r="K4" s="161"/>
      <c r="L4" s="162" t="s">
        <v>165</v>
      </c>
    </row>
    <row r="5" spans="2:12" ht="30" customHeight="1">
      <c r="B5" s="163" t="s">
        <v>207</v>
      </c>
      <c r="C5" s="164"/>
      <c r="D5" s="164"/>
      <c r="E5" s="164"/>
      <c r="F5" s="164"/>
      <c r="G5" s="163" t="s">
        <v>208</v>
      </c>
      <c r="H5" s="165"/>
      <c r="I5" s="4"/>
      <c r="J5" s="165"/>
      <c r="K5" s="39"/>
      <c r="L5" s="166" t="s">
        <v>167</v>
      </c>
    </row>
    <row r="6" spans="2:12" ht="20.25" customHeight="1">
      <c r="B6" s="167" t="s">
        <v>209</v>
      </c>
      <c r="C6" s="168"/>
      <c r="D6" s="167" t="s">
        <v>210</v>
      </c>
      <c r="E6" s="168"/>
      <c r="F6" s="168"/>
      <c r="G6" s="167" t="s">
        <v>211</v>
      </c>
      <c r="H6" s="168"/>
      <c r="I6" s="168"/>
      <c r="J6" s="4"/>
      <c r="K6" s="168"/>
      <c r="L6" s="47"/>
    </row>
    <row r="7" spans="2:12" ht="20.25" customHeight="1">
      <c r="B7" s="169"/>
      <c r="C7" s="39"/>
      <c r="D7" s="165"/>
      <c r="E7" s="165"/>
      <c r="F7" s="165"/>
      <c r="G7" s="169"/>
      <c r="H7" s="165"/>
      <c r="I7" s="165"/>
      <c r="J7" s="165"/>
      <c r="K7" s="165"/>
      <c r="L7" s="39"/>
    </row>
    <row r="8" spans="2:12" ht="20.25" customHeight="1">
      <c r="B8" s="4"/>
      <c r="C8" s="4"/>
      <c r="D8" s="4"/>
      <c r="E8" s="4"/>
      <c r="F8" s="4"/>
      <c r="G8" s="4"/>
      <c r="H8" s="4"/>
      <c r="I8" s="4"/>
      <c r="J8" s="4"/>
      <c r="K8" s="4"/>
      <c r="L8" s="4"/>
    </row>
    <row r="9" spans="2:12" ht="50.25" customHeight="1">
      <c r="B9" s="531" t="s">
        <v>501</v>
      </c>
      <c r="C9" s="532"/>
      <c r="D9" s="532"/>
      <c r="E9" s="532"/>
      <c r="F9" s="532"/>
      <c r="G9" s="532"/>
      <c r="H9" s="532"/>
      <c r="I9" s="532"/>
      <c r="J9" s="532"/>
      <c r="K9" s="532"/>
      <c r="L9" s="533"/>
    </row>
    <row r="11" spans="2:12" ht="21.75" customHeight="1">
      <c r="B11" s="521" t="s">
        <v>82</v>
      </c>
      <c r="C11" s="521" t="s">
        <v>502</v>
      </c>
      <c r="D11" s="525" t="s">
        <v>503</v>
      </c>
      <c r="E11" s="170" t="s">
        <v>212</v>
      </c>
      <c r="F11" s="523">
        <v>2019</v>
      </c>
      <c r="G11" s="523"/>
      <c r="H11" s="523"/>
      <c r="I11" s="523"/>
      <c r="J11" s="523"/>
      <c r="K11" s="523"/>
      <c r="L11" s="521" t="s">
        <v>504</v>
      </c>
    </row>
    <row r="12" spans="2:12" ht="21.75" customHeight="1">
      <c r="B12" s="522"/>
      <c r="C12" s="528"/>
      <c r="D12" s="527"/>
      <c r="E12" s="63" t="s">
        <v>5</v>
      </c>
      <c r="F12" s="171">
        <v>1</v>
      </c>
      <c r="G12" s="171">
        <v>2</v>
      </c>
      <c r="H12" s="171">
        <v>3</v>
      </c>
      <c r="I12" s="171">
        <v>4</v>
      </c>
      <c r="J12" s="171">
        <v>5</v>
      </c>
      <c r="K12" s="171">
        <v>6</v>
      </c>
      <c r="L12" s="522"/>
    </row>
    <row r="14" spans="2:12" ht="12.75">
      <c r="B14" s="124"/>
      <c r="C14" s="125"/>
      <c r="D14" s="112"/>
      <c r="E14" s="112"/>
      <c r="F14" s="125"/>
      <c r="G14" s="125"/>
      <c r="H14" s="125"/>
      <c r="I14" s="125"/>
      <c r="J14" s="125"/>
      <c r="K14" s="125"/>
      <c r="L14" s="126"/>
    </row>
    <row r="15" spans="2:12" ht="12.75">
      <c r="B15" s="40"/>
      <c r="C15" s="127"/>
      <c r="D15" s="42"/>
      <c r="E15" s="42"/>
      <c r="F15" s="127"/>
      <c r="G15" s="127"/>
      <c r="H15" s="127"/>
      <c r="I15" s="127"/>
      <c r="J15" s="127"/>
      <c r="K15" s="127"/>
      <c r="L15" s="116"/>
    </row>
    <row r="16" spans="2:12" ht="12.75">
      <c r="B16" s="40"/>
      <c r="C16" s="127"/>
      <c r="D16" s="42"/>
      <c r="E16" s="42"/>
      <c r="F16" s="127"/>
      <c r="G16" s="127"/>
      <c r="H16" s="127"/>
      <c r="I16" s="127"/>
      <c r="J16" s="127"/>
      <c r="K16" s="127"/>
      <c r="L16" s="116"/>
    </row>
    <row r="17" spans="2:12" ht="12.75">
      <c r="B17" s="40"/>
      <c r="C17" s="127"/>
      <c r="D17" s="42"/>
      <c r="E17" s="42"/>
      <c r="F17" s="127"/>
      <c r="G17" s="127"/>
      <c r="H17" s="127"/>
      <c r="I17" s="127"/>
      <c r="J17" s="127"/>
      <c r="K17" s="127"/>
      <c r="L17" s="116"/>
    </row>
    <row r="18" spans="2:12" ht="12.75">
      <c r="B18" s="40"/>
      <c r="C18" s="127"/>
      <c r="D18" s="42"/>
      <c r="E18" s="42"/>
      <c r="F18" s="127"/>
      <c r="G18" s="127"/>
      <c r="H18" s="127"/>
      <c r="I18" s="127"/>
      <c r="J18" s="127"/>
      <c r="K18" s="127"/>
      <c r="L18" s="116"/>
    </row>
    <row r="19" spans="2:12" ht="12.75">
      <c r="B19" s="40"/>
      <c r="C19" s="127"/>
      <c r="D19" s="42"/>
      <c r="E19" s="42"/>
      <c r="F19" s="127"/>
      <c r="G19" s="127"/>
      <c r="H19" s="127"/>
      <c r="I19" s="127"/>
      <c r="J19" s="127"/>
      <c r="K19" s="127"/>
      <c r="L19" s="116"/>
    </row>
    <row r="20" spans="2:12" ht="12.75">
      <c r="B20" s="40"/>
      <c r="C20" s="127"/>
      <c r="D20" s="42"/>
      <c r="E20" s="42"/>
      <c r="F20" s="127"/>
      <c r="G20" s="127"/>
      <c r="H20" s="127"/>
      <c r="I20" s="127"/>
      <c r="J20" s="127"/>
      <c r="K20" s="127"/>
      <c r="L20" s="116"/>
    </row>
    <row r="21" spans="2:12" ht="12.75">
      <c r="B21" s="40"/>
      <c r="C21" s="127"/>
      <c r="D21" s="42"/>
      <c r="E21" s="42"/>
      <c r="F21" s="127"/>
      <c r="G21" s="127"/>
      <c r="H21" s="127"/>
      <c r="I21" s="127"/>
      <c r="J21" s="127"/>
      <c r="K21" s="127"/>
      <c r="L21" s="116"/>
    </row>
    <row r="22" spans="2:12" ht="12.75">
      <c r="B22" s="40"/>
      <c r="C22" s="127"/>
      <c r="D22" s="42"/>
      <c r="E22" s="42"/>
      <c r="F22" s="127"/>
      <c r="G22" s="127"/>
      <c r="H22" s="127"/>
      <c r="I22" s="127"/>
      <c r="J22" s="127"/>
      <c r="K22" s="127"/>
      <c r="L22" s="116"/>
    </row>
    <row r="23" spans="2:12" ht="12.75">
      <c r="B23" s="40"/>
      <c r="C23" s="127"/>
      <c r="D23" s="42"/>
      <c r="E23" s="42"/>
      <c r="F23" s="127"/>
      <c r="G23" s="127"/>
      <c r="H23" s="127"/>
      <c r="I23" s="127"/>
      <c r="J23" s="127"/>
      <c r="K23" s="127"/>
      <c r="L23" s="116"/>
    </row>
    <row r="24" spans="2:12" ht="12.75">
      <c r="B24" s="40"/>
      <c r="C24" s="127"/>
      <c r="D24" s="42"/>
      <c r="E24" s="42"/>
      <c r="F24" s="127"/>
      <c r="G24" s="127"/>
      <c r="H24" s="127"/>
      <c r="I24" s="127"/>
      <c r="J24" s="127"/>
      <c r="K24" s="127"/>
      <c r="L24" s="116"/>
    </row>
    <row r="25" spans="2:12" ht="12.75">
      <c r="B25" s="40"/>
      <c r="C25" s="127"/>
      <c r="D25" s="42"/>
      <c r="E25" s="42"/>
      <c r="F25" s="127"/>
      <c r="G25" s="127"/>
      <c r="H25" s="127"/>
      <c r="I25" s="127"/>
      <c r="J25" s="127"/>
      <c r="K25" s="127"/>
      <c r="L25" s="116"/>
    </row>
    <row r="26" spans="2:12" ht="12.75">
      <c r="B26" s="40"/>
      <c r="C26" s="127"/>
      <c r="D26" s="42"/>
      <c r="E26" s="42"/>
      <c r="F26" s="127"/>
      <c r="G26" s="127"/>
      <c r="H26" s="127"/>
      <c r="I26" s="127"/>
      <c r="J26" s="127"/>
      <c r="K26" s="127"/>
      <c r="L26" s="116"/>
    </row>
    <row r="27" spans="2:12" ht="12.75">
      <c r="B27" s="40"/>
      <c r="C27" s="127"/>
      <c r="D27" s="42"/>
      <c r="E27" s="42"/>
      <c r="F27" s="127"/>
      <c r="G27" s="127"/>
      <c r="H27" s="127"/>
      <c r="I27" s="127"/>
      <c r="J27" s="127"/>
      <c r="K27" s="127"/>
      <c r="L27" s="116"/>
    </row>
    <row r="28" spans="2:12" ht="12.75">
      <c r="B28" s="40"/>
      <c r="C28" s="127"/>
      <c r="D28" s="42"/>
      <c r="E28" s="42"/>
      <c r="F28" s="127"/>
      <c r="G28" s="127"/>
      <c r="H28" s="127"/>
      <c r="I28" s="127"/>
      <c r="J28" s="127"/>
      <c r="K28" s="127"/>
      <c r="L28" s="116"/>
    </row>
    <row r="29" spans="2:12" ht="12.75">
      <c r="B29" s="40"/>
      <c r="C29" s="127"/>
      <c r="D29" s="42"/>
      <c r="E29" s="42"/>
      <c r="F29" s="127"/>
      <c r="G29" s="127"/>
      <c r="H29" s="127"/>
      <c r="I29" s="127"/>
      <c r="J29" s="127"/>
      <c r="K29" s="127"/>
      <c r="L29" s="116"/>
    </row>
    <row r="30" spans="2:12" ht="12.75">
      <c r="B30" s="40"/>
      <c r="C30" s="127"/>
      <c r="D30" s="42"/>
      <c r="E30" s="42"/>
      <c r="F30" s="127"/>
      <c r="G30" s="127"/>
      <c r="H30" s="127"/>
      <c r="I30" s="127"/>
      <c r="J30" s="127"/>
      <c r="K30" s="127"/>
      <c r="L30" s="116"/>
    </row>
    <row r="31" spans="2:12" ht="12.75">
      <c r="B31" s="40"/>
      <c r="C31" s="127"/>
      <c r="D31" s="42"/>
      <c r="E31" s="42"/>
      <c r="F31" s="127"/>
      <c r="G31" s="127"/>
      <c r="H31" s="127"/>
      <c r="I31" s="127"/>
      <c r="J31" s="127"/>
      <c r="K31" s="127"/>
      <c r="L31" s="116"/>
    </row>
    <row r="32" spans="2:12" ht="12.75">
      <c r="B32" s="40"/>
      <c r="C32" s="127"/>
      <c r="D32" s="42"/>
      <c r="E32" s="42"/>
      <c r="F32" s="127"/>
      <c r="G32" s="127"/>
      <c r="H32" s="127"/>
      <c r="I32" s="127"/>
      <c r="J32" s="127"/>
      <c r="K32" s="127"/>
      <c r="L32" s="116"/>
    </row>
    <row r="33" spans="2:12" ht="12.75">
      <c r="B33" s="40"/>
      <c r="C33" s="127"/>
      <c r="D33" s="42"/>
      <c r="E33" s="42"/>
      <c r="F33" s="127"/>
      <c r="G33" s="127"/>
      <c r="H33" s="127"/>
      <c r="I33" s="127"/>
      <c r="J33" s="127"/>
      <c r="K33" s="127"/>
      <c r="L33" s="116"/>
    </row>
    <row r="34" spans="2:12" ht="12.75">
      <c r="B34" s="40"/>
      <c r="C34" s="127"/>
      <c r="D34" s="42"/>
      <c r="E34" s="42"/>
      <c r="F34" s="127"/>
      <c r="G34" s="127"/>
      <c r="H34" s="127"/>
      <c r="I34" s="127"/>
      <c r="J34" s="127"/>
      <c r="K34" s="127"/>
      <c r="L34" s="116"/>
    </row>
    <row r="35" spans="2:12" ht="12.75">
      <c r="B35" s="40"/>
      <c r="C35" s="127"/>
      <c r="D35" s="42"/>
      <c r="E35" s="42"/>
      <c r="F35" s="127"/>
      <c r="G35" s="127"/>
      <c r="H35" s="127"/>
      <c r="I35" s="127"/>
      <c r="J35" s="127"/>
      <c r="K35" s="127"/>
      <c r="L35" s="116"/>
    </row>
    <row r="36" spans="2:12" ht="12.75">
      <c r="B36" s="40"/>
      <c r="C36" s="127"/>
      <c r="D36" s="42"/>
      <c r="E36" s="42"/>
      <c r="F36" s="127"/>
      <c r="G36" s="127"/>
      <c r="H36" s="127"/>
      <c r="I36" s="127"/>
      <c r="J36" s="127"/>
      <c r="K36" s="127"/>
      <c r="L36" s="116"/>
    </row>
    <row r="37" spans="2:12" ht="12.75">
      <c r="B37" s="40"/>
      <c r="C37" s="127"/>
      <c r="D37" s="42"/>
      <c r="E37" s="42"/>
      <c r="F37" s="127"/>
      <c r="G37" s="127"/>
      <c r="H37" s="127"/>
      <c r="I37" s="127"/>
      <c r="J37" s="127"/>
      <c r="K37" s="127"/>
      <c r="L37" s="116"/>
    </row>
    <row r="38" spans="2:12" ht="12.75">
      <c r="B38" s="172"/>
      <c r="C38" s="173"/>
      <c r="D38" s="44"/>
      <c r="E38" s="44"/>
      <c r="F38" s="174"/>
      <c r="G38" s="174"/>
      <c r="H38" s="174"/>
      <c r="I38" s="174"/>
      <c r="J38" s="174"/>
      <c r="K38" s="174"/>
      <c r="L38" s="118"/>
    </row>
    <row r="39" spans="2:12" ht="12.75">
      <c r="B39" s="109"/>
      <c r="C39" s="110"/>
      <c r="D39" s="110"/>
      <c r="E39" s="175" t="s">
        <v>505</v>
      </c>
      <c r="F39" s="125"/>
      <c r="G39" s="125"/>
      <c r="H39" s="125"/>
      <c r="I39" s="125"/>
      <c r="J39" s="125"/>
      <c r="K39" s="125"/>
      <c r="L39" s="126"/>
    </row>
    <row r="40" spans="2:12" ht="12.75">
      <c r="B40" s="45"/>
      <c r="C40" s="119"/>
      <c r="D40" s="119"/>
      <c r="E40" s="176" t="s">
        <v>506</v>
      </c>
      <c r="F40" s="173"/>
      <c r="G40" s="173"/>
      <c r="H40" s="173"/>
      <c r="I40" s="173"/>
      <c r="J40" s="173"/>
      <c r="K40" s="173"/>
      <c r="L40" s="120"/>
    </row>
    <row r="42" spans="1:13" ht="12.75">
      <c r="A42" s="402"/>
      <c r="B42" s="402"/>
      <c r="C42" s="402"/>
      <c r="D42" s="402"/>
      <c r="E42" s="402"/>
      <c r="F42" s="402"/>
      <c r="G42" s="402"/>
      <c r="H42" s="402"/>
      <c r="I42" s="402"/>
      <c r="J42" s="402"/>
      <c r="K42" s="402"/>
      <c r="L42" s="402"/>
      <c r="M42" s="402"/>
    </row>
  </sheetData>
  <sheetProtection/>
  <mergeCells count="7">
    <mergeCell ref="A42:M42"/>
    <mergeCell ref="B9:L9"/>
    <mergeCell ref="B11:B12"/>
    <mergeCell ref="F11:K11"/>
    <mergeCell ref="L11:L12"/>
    <mergeCell ref="C11:C12"/>
    <mergeCell ref="D11:D12"/>
  </mergeCells>
  <printOptions horizontalCentered="1"/>
  <pageMargins left="0.17" right="0.31" top="0.984251968503937" bottom="0.984251968503937" header="0" footer="0"/>
  <pageSetup horizontalDpi="1200" verticalDpi="1200" orientation="landscape" scale="70" r:id="rId1"/>
</worksheet>
</file>

<file path=xl/worksheets/sheet3.xml><?xml version="1.0" encoding="utf-8"?>
<worksheet xmlns="http://schemas.openxmlformats.org/spreadsheetml/2006/main" xmlns:r="http://schemas.openxmlformats.org/officeDocument/2006/relationships">
  <dimension ref="A1:H59"/>
  <sheetViews>
    <sheetView showGridLines="0" zoomScale="75" zoomScaleNormal="75" zoomScalePageLayoutView="0" workbookViewId="0" topLeftCell="A1">
      <selection activeCell="D55" sqref="D55:F56"/>
    </sheetView>
  </sheetViews>
  <sheetFormatPr defaultColWidth="11.421875" defaultRowHeight="12.75"/>
  <cols>
    <col min="1" max="1" width="2.28125" style="0" customWidth="1"/>
    <col min="2" max="2" width="10.00390625" style="0" customWidth="1"/>
    <col min="3" max="3" width="32.28125" style="0" customWidth="1"/>
    <col min="4" max="7" width="9.28125" style="0" customWidth="1"/>
    <col min="8" max="8" width="2.28125" style="0" customWidth="1"/>
  </cols>
  <sheetData>
    <row r="1" ht="12.75">
      <c r="G1" s="52" t="s">
        <v>65</v>
      </c>
    </row>
    <row r="2" ht="12.75">
      <c r="G2" s="52" t="s">
        <v>513</v>
      </c>
    </row>
    <row r="4" spans="2:7" ht="15">
      <c r="B4" s="414" t="s">
        <v>162</v>
      </c>
      <c r="C4" s="414"/>
      <c r="D4" s="414"/>
      <c r="E4" s="414"/>
      <c r="F4" s="414"/>
      <c r="G4" s="414"/>
    </row>
    <row r="6" spans="2:7" ht="12.75">
      <c r="B6" s="251" t="s">
        <v>163</v>
      </c>
      <c r="C6" s="252"/>
      <c r="D6" s="252"/>
      <c r="E6" s="253" t="s">
        <v>164</v>
      </c>
      <c r="F6" s="254"/>
      <c r="G6" s="255" t="s">
        <v>165</v>
      </c>
    </row>
    <row r="7" spans="2:7" ht="12.75">
      <c r="B7" s="256" t="s">
        <v>166</v>
      </c>
      <c r="C7" s="257"/>
      <c r="D7" s="257"/>
      <c r="E7" s="257"/>
      <c r="F7" s="258"/>
      <c r="G7" s="259" t="s">
        <v>167</v>
      </c>
    </row>
    <row r="8" spans="2:7" ht="12.75">
      <c r="B8" s="256" t="s">
        <v>168</v>
      </c>
      <c r="C8" s="257"/>
      <c r="D8" s="257"/>
      <c r="E8" s="257"/>
      <c r="F8" s="258"/>
      <c r="G8" s="260" t="s">
        <v>169</v>
      </c>
    </row>
    <row r="9" spans="2:7" ht="12.75">
      <c r="B9" s="256" t="s">
        <v>170</v>
      </c>
      <c r="C9" s="257"/>
      <c r="D9" s="257"/>
      <c r="E9" s="257"/>
      <c r="F9" s="258"/>
      <c r="G9" s="260"/>
    </row>
    <row r="10" spans="2:7" ht="12.75">
      <c r="B10" s="261" t="s">
        <v>171</v>
      </c>
      <c r="C10" s="262"/>
      <c r="D10" s="262" t="s">
        <v>81</v>
      </c>
      <c r="E10" s="262"/>
      <c r="F10" s="263"/>
      <c r="G10" s="264"/>
    </row>
    <row r="11" spans="2:7" ht="12.75">
      <c r="B11" s="265"/>
      <c r="C11" s="266"/>
      <c r="D11" s="266"/>
      <c r="E11" s="266"/>
      <c r="F11" s="267"/>
      <c r="G11" s="268"/>
    </row>
    <row r="12" spans="2:7" ht="12.75">
      <c r="B12" s="269"/>
      <c r="C12" s="269"/>
      <c r="D12" s="269"/>
      <c r="E12" s="269"/>
      <c r="F12" s="269"/>
      <c r="G12" s="269"/>
    </row>
    <row r="13" spans="2:7" ht="16.5" customHeight="1">
      <c r="B13" s="270" t="s">
        <v>81</v>
      </c>
      <c r="C13" s="271" t="s">
        <v>172</v>
      </c>
      <c r="D13" s="271" t="s">
        <v>164</v>
      </c>
      <c r="E13" s="272" t="s">
        <v>173</v>
      </c>
      <c r="F13" s="271" t="s">
        <v>174</v>
      </c>
      <c r="G13" s="272" t="s">
        <v>175</v>
      </c>
    </row>
    <row r="14" spans="2:7" ht="12.75">
      <c r="B14" s="273"/>
      <c r="C14" s="274"/>
      <c r="D14" s="274"/>
      <c r="E14" s="274"/>
      <c r="F14" s="274"/>
      <c r="G14" s="275"/>
    </row>
    <row r="15" spans="2:7" ht="12.75">
      <c r="B15" s="276"/>
      <c r="C15" s="277"/>
      <c r="D15" s="277"/>
      <c r="E15" s="277"/>
      <c r="F15" s="277"/>
      <c r="G15" s="260"/>
    </row>
    <row r="16" spans="2:7" ht="12.75">
      <c r="B16" s="276"/>
      <c r="C16" s="277"/>
      <c r="D16" s="277"/>
      <c r="E16" s="277"/>
      <c r="F16" s="277"/>
      <c r="G16" s="260"/>
    </row>
    <row r="17" spans="2:7" ht="12.75">
      <c r="B17" s="276"/>
      <c r="C17" s="277"/>
      <c r="D17" s="277"/>
      <c r="E17" s="277"/>
      <c r="F17" s="277"/>
      <c r="G17" s="260"/>
    </row>
    <row r="18" spans="2:7" ht="12.75">
      <c r="B18" s="276"/>
      <c r="C18" s="277"/>
      <c r="D18" s="277"/>
      <c r="E18" s="277"/>
      <c r="F18" s="277"/>
      <c r="G18" s="260"/>
    </row>
    <row r="19" spans="2:7" ht="12.75">
      <c r="B19" s="276"/>
      <c r="C19" s="277"/>
      <c r="D19" s="277"/>
      <c r="E19" s="277"/>
      <c r="F19" s="277"/>
      <c r="G19" s="260"/>
    </row>
    <row r="20" spans="2:7" ht="12.75">
      <c r="B20" s="276"/>
      <c r="C20" s="277"/>
      <c r="D20" s="277"/>
      <c r="E20" s="277"/>
      <c r="F20" s="277"/>
      <c r="G20" s="260"/>
    </row>
    <row r="21" spans="2:7" ht="12.75">
      <c r="B21" s="278"/>
      <c r="C21" s="279"/>
      <c r="D21" s="279"/>
      <c r="E21" s="279"/>
      <c r="F21" s="279"/>
      <c r="G21" s="280"/>
    </row>
    <row r="22" spans="2:7" ht="12.75">
      <c r="B22" s="281"/>
      <c r="C22" s="281"/>
      <c r="D22" s="282"/>
      <c r="E22" s="281" t="s">
        <v>176</v>
      </c>
      <c r="F22" s="281" t="s">
        <v>177</v>
      </c>
      <c r="G22" s="283" t="s">
        <v>178</v>
      </c>
    </row>
    <row r="23" spans="2:7" ht="12.75">
      <c r="B23" s="281"/>
      <c r="C23" s="281"/>
      <c r="D23" s="281"/>
      <c r="E23" s="281"/>
      <c r="F23" s="281"/>
      <c r="G23" s="281"/>
    </row>
    <row r="24" spans="2:7" ht="12.75">
      <c r="B24" s="270" t="s">
        <v>81</v>
      </c>
      <c r="C24" s="271" t="s">
        <v>179</v>
      </c>
      <c r="D24" s="271" t="s">
        <v>164</v>
      </c>
      <c r="E24" s="272" t="s">
        <v>173</v>
      </c>
      <c r="F24" s="271" t="s">
        <v>174</v>
      </c>
      <c r="G24" s="272" t="s">
        <v>175</v>
      </c>
    </row>
    <row r="25" spans="2:7" ht="12.75">
      <c r="B25" s="273"/>
      <c r="C25" s="274"/>
      <c r="D25" s="274"/>
      <c r="E25" s="274"/>
      <c r="F25" s="274"/>
      <c r="G25" s="275"/>
    </row>
    <row r="26" spans="2:7" ht="12.75">
      <c r="B26" s="276"/>
      <c r="C26" s="277"/>
      <c r="D26" s="277"/>
      <c r="E26" s="277"/>
      <c r="F26" s="277"/>
      <c r="G26" s="260"/>
    </row>
    <row r="27" spans="2:7" ht="12.75">
      <c r="B27" s="276"/>
      <c r="C27" s="277"/>
      <c r="D27" s="277"/>
      <c r="E27" s="277"/>
      <c r="F27" s="277"/>
      <c r="G27" s="260"/>
    </row>
    <row r="28" spans="2:7" ht="12.75">
      <c r="B28" s="276"/>
      <c r="C28" s="277"/>
      <c r="D28" s="277"/>
      <c r="E28" s="277"/>
      <c r="F28" s="277"/>
      <c r="G28" s="260"/>
    </row>
    <row r="29" spans="2:7" ht="12.75">
      <c r="B29" s="276"/>
      <c r="C29" s="277"/>
      <c r="D29" s="277"/>
      <c r="E29" s="277"/>
      <c r="F29" s="277"/>
      <c r="G29" s="260"/>
    </row>
    <row r="30" spans="2:7" ht="12.75">
      <c r="B30" s="276"/>
      <c r="C30" s="277"/>
      <c r="D30" s="277"/>
      <c r="E30" s="277"/>
      <c r="F30" s="277"/>
      <c r="G30" s="260"/>
    </row>
    <row r="31" spans="2:7" ht="12.75">
      <c r="B31" s="276"/>
      <c r="C31" s="277"/>
      <c r="D31" s="277"/>
      <c r="E31" s="277"/>
      <c r="F31" s="277"/>
      <c r="G31" s="260"/>
    </row>
    <row r="32" spans="2:7" ht="12.75">
      <c r="B32" s="278"/>
      <c r="C32" s="279"/>
      <c r="D32" s="279"/>
      <c r="E32" s="279"/>
      <c r="F32" s="279"/>
      <c r="G32" s="280"/>
    </row>
    <row r="33" spans="2:7" ht="12.75">
      <c r="B33" s="281"/>
      <c r="C33" s="281"/>
      <c r="D33" s="282"/>
      <c r="E33" s="281" t="s">
        <v>176</v>
      </c>
      <c r="F33" s="281" t="s">
        <v>177</v>
      </c>
      <c r="G33" s="283" t="s">
        <v>178</v>
      </c>
    </row>
    <row r="34" spans="2:7" ht="12.75">
      <c r="B34" s="281"/>
      <c r="C34" s="281"/>
      <c r="D34" s="281"/>
      <c r="E34" s="281"/>
      <c r="F34" s="281"/>
      <c r="G34" s="281"/>
    </row>
    <row r="35" spans="2:7" ht="12.75">
      <c r="B35" s="270" t="s">
        <v>81</v>
      </c>
      <c r="C35" s="271" t="s">
        <v>180</v>
      </c>
      <c r="D35" s="271" t="s">
        <v>164</v>
      </c>
      <c r="E35" s="272" t="s">
        <v>173</v>
      </c>
      <c r="F35" s="271" t="s">
        <v>174</v>
      </c>
      <c r="G35" s="272" t="s">
        <v>175</v>
      </c>
    </row>
    <row r="36" spans="2:7" ht="12.75">
      <c r="B36" s="273"/>
      <c r="C36" s="274"/>
      <c r="D36" s="274"/>
      <c r="E36" s="274"/>
      <c r="F36" s="274"/>
      <c r="G36" s="275"/>
    </row>
    <row r="37" spans="2:7" ht="12.75">
      <c r="B37" s="276"/>
      <c r="C37" s="277"/>
      <c r="D37" s="277"/>
      <c r="E37" s="277"/>
      <c r="F37" s="277"/>
      <c r="G37" s="260"/>
    </row>
    <row r="38" spans="2:7" ht="12.75">
      <c r="B38" s="276"/>
      <c r="C38" s="277"/>
      <c r="D38" s="277"/>
      <c r="E38" s="277"/>
      <c r="F38" s="277"/>
      <c r="G38" s="260"/>
    </row>
    <row r="39" spans="2:7" ht="12.75">
      <c r="B39" s="276"/>
      <c r="C39" s="277"/>
      <c r="D39" s="277"/>
      <c r="E39" s="277"/>
      <c r="F39" s="277"/>
      <c r="G39" s="260"/>
    </row>
    <row r="40" spans="2:7" ht="12.75">
      <c r="B40" s="276"/>
      <c r="C40" s="277"/>
      <c r="D40" s="277"/>
      <c r="E40" s="277"/>
      <c r="F40" s="277"/>
      <c r="G40" s="260"/>
    </row>
    <row r="41" spans="2:7" ht="12.75">
      <c r="B41" s="276"/>
      <c r="C41" s="277"/>
      <c r="D41" s="277"/>
      <c r="E41" s="277"/>
      <c r="F41" s="277"/>
      <c r="G41" s="260"/>
    </row>
    <row r="42" spans="2:7" ht="12.75">
      <c r="B42" s="276"/>
      <c r="C42" s="277"/>
      <c r="D42" s="277"/>
      <c r="E42" s="277"/>
      <c r="F42" s="277"/>
      <c r="G42" s="260"/>
    </row>
    <row r="43" spans="2:7" ht="12.75">
      <c r="B43" s="278"/>
      <c r="C43" s="279"/>
      <c r="D43" s="279"/>
      <c r="E43" s="279"/>
      <c r="F43" s="279"/>
      <c r="G43" s="280"/>
    </row>
    <row r="44" spans="2:7" ht="12.75">
      <c r="B44" s="281"/>
      <c r="C44" s="281"/>
      <c r="D44" s="282"/>
      <c r="E44" s="281" t="s">
        <v>176</v>
      </c>
      <c r="F44" s="281" t="s">
        <v>177</v>
      </c>
      <c r="G44" s="283" t="s">
        <v>178</v>
      </c>
    </row>
    <row r="45" spans="2:7" ht="12.75">
      <c r="B45" s="281"/>
      <c r="C45" s="281"/>
      <c r="D45" s="281"/>
      <c r="E45" s="281"/>
      <c r="F45" s="281"/>
      <c r="G45" s="281"/>
    </row>
    <row r="46" spans="2:7" ht="12.75">
      <c r="B46" s="148" t="s">
        <v>181</v>
      </c>
      <c r="C46" s="149"/>
      <c r="D46" s="134" t="s">
        <v>182</v>
      </c>
      <c r="E46" s="133"/>
      <c r="F46" s="135"/>
      <c r="G46" s="151" t="s">
        <v>188</v>
      </c>
    </row>
    <row r="47" spans="2:7" ht="12.75">
      <c r="B47" s="147" t="s">
        <v>183</v>
      </c>
      <c r="C47" s="150"/>
      <c r="D47" s="137"/>
      <c r="E47" s="136"/>
      <c r="F47" s="138"/>
      <c r="G47" s="152"/>
    </row>
    <row r="48" spans="2:7" ht="12.75">
      <c r="B48" s="147" t="s">
        <v>184</v>
      </c>
      <c r="C48" s="150"/>
      <c r="D48" s="139" t="s">
        <v>195</v>
      </c>
      <c r="E48" s="140"/>
      <c r="F48" s="141"/>
      <c r="G48" s="153" t="s">
        <v>192</v>
      </c>
    </row>
    <row r="49" spans="2:7" ht="12.75">
      <c r="B49" s="147"/>
      <c r="C49" s="150"/>
      <c r="D49" s="156" t="s">
        <v>196</v>
      </c>
      <c r="E49" s="140"/>
      <c r="F49" s="141"/>
      <c r="G49" s="153" t="s">
        <v>191</v>
      </c>
    </row>
    <row r="50" spans="2:7" ht="12.75">
      <c r="B50" s="147" t="s">
        <v>185</v>
      </c>
      <c r="C50" s="150"/>
      <c r="D50" s="139" t="s">
        <v>194</v>
      </c>
      <c r="E50" s="140"/>
      <c r="F50" s="141"/>
      <c r="G50" s="153" t="s">
        <v>190</v>
      </c>
    </row>
    <row r="51" spans="2:7" ht="12.75">
      <c r="B51" s="147"/>
      <c r="C51" s="150"/>
      <c r="D51" s="156" t="s">
        <v>197</v>
      </c>
      <c r="E51" s="140"/>
      <c r="F51" s="141"/>
      <c r="G51" s="153" t="s">
        <v>189</v>
      </c>
    </row>
    <row r="52" spans="2:7" ht="12.75">
      <c r="B52" s="147" t="s">
        <v>202</v>
      </c>
      <c r="C52" s="150"/>
      <c r="D52" s="139" t="s">
        <v>198</v>
      </c>
      <c r="E52" s="140"/>
      <c r="F52" s="141"/>
      <c r="G52" s="153" t="s">
        <v>193</v>
      </c>
    </row>
    <row r="53" spans="2:7" ht="12.75">
      <c r="B53" s="147"/>
      <c r="C53" s="150"/>
      <c r="D53" s="156" t="s">
        <v>507</v>
      </c>
      <c r="E53" s="140"/>
      <c r="F53" s="141"/>
      <c r="G53" s="153" t="s">
        <v>508</v>
      </c>
    </row>
    <row r="54" spans="2:7" ht="12.75">
      <c r="B54" s="147" t="s">
        <v>203</v>
      </c>
      <c r="C54" s="136"/>
      <c r="D54" s="157" t="s">
        <v>200</v>
      </c>
      <c r="E54" s="142"/>
      <c r="F54" s="143"/>
      <c r="G54" s="154" t="s">
        <v>199</v>
      </c>
    </row>
    <row r="55" spans="2:7" ht="12.75">
      <c r="B55" s="415" t="s">
        <v>277</v>
      </c>
      <c r="C55" s="416"/>
      <c r="D55" s="419" t="s">
        <v>204</v>
      </c>
      <c r="E55" s="420"/>
      <c r="F55" s="421"/>
      <c r="G55" s="424" t="s">
        <v>201</v>
      </c>
    </row>
    <row r="56" spans="2:7" ht="12.75">
      <c r="B56" s="415"/>
      <c r="C56" s="416"/>
      <c r="D56" s="422"/>
      <c r="E56" s="423"/>
      <c r="F56" s="416"/>
      <c r="G56" s="425"/>
    </row>
    <row r="57" spans="2:7" ht="12.75">
      <c r="B57" s="417" t="s">
        <v>187</v>
      </c>
      <c r="C57" s="418"/>
      <c r="D57" s="145" t="s">
        <v>186</v>
      </c>
      <c r="E57" s="144"/>
      <c r="F57" s="146"/>
      <c r="G57" s="155" t="s">
        <v>509</v>
      </c>
    </row>
    <row r="59" spans="1:8" ht="12.75">
      <c r="A59" s="402"/>
      <c r="B59" s="402"/>
      <c r="C59" s="402"/>
      <c r="D59" s="402"/>
      <c r="E59" s="402"/>
      <c r="F59" s="402"/>
      <c r="G59" s="402"/>
      <c r="H59" s="402"/>
    </row>
  </sheetData>
  <sheetProtection/>
  <mergeCells count="6">
    <mergeCell ref="B4:G4"/>
    <mergeCell ref="A59:H59"/>
    <mergeCell ref="B55:C56"/>
    <mergeCell ref="B57:C57"/>
    <mergeCell ref="D55:F56"/>
    <mergeCell ref="G55:G56"/>
  </mergeCells>
  <printOptions horizontalCentered="1" verticalCentered="1"/>
  <pageMargins left="0.35433070866141736" right="0.2362204724409449" top="0.31496062992125984" bottom="0.2755905511811024" header="0" footer="0"/>
  <pageSetup horizontalDpi="600" verticalDpi="600" orientation="portrait" scale="95" r:id="rId1"/>
</worksheet>
</file>

<file path=xl/worksheets/sheet4.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0">
      <selection activeCell="A48" sqref="A48:H48"/>
    </sheetView>
  </sheetViews>
  <sheetFormatPr defaultColWidth="11.421875" defaultRowHeight="12.75"/>
  <cols>
    <col min="1" max="1" width="2.28125" style="0" customWidth="1"/>
    <col min="2" max="2" width="10.00390625" style="0" customWidth="1"/>
    <col min="3" max="3" width="32.28125" style="0" customWidth="1"/>
    <col min="4" max="7" width="9.28125" style="0" customWidth="1"/>
    <col min="8" max="8" width="2.28125" style="0" customWidth="1"/>
  </cols>
  <sheetData>
    <row r="1" ht="12.75">
      <c r="G1" s="52" t="s">
        <v>65</v>
      </c>
    </row>
    <row r="2" ht="12.75">
      <c r="G2" s="52" t="s">
        <v>514</v>
      </c>
    </row>
    <row r="4" spans="2:7" ht="15">
      <c r="B4" s="414" t="s">
        <v>282</v>
      </c>
      <c r="C4" s="414"/>
      <c r="D4" s="414"/>
      <c r="E4" s="414"/>
      <c r="F4" s="414"/>
      <c r="G4" s="414"/>
    </row>
    <row r="6" spans="2:7" ht="12.75">
      <c r="B6" s="109" t="s">
        <v>163</v>
      </c>
      <c r="C6" s="110"/>
      <c r="D6" s="110"/>
      <c r="E6" s="111" t="s">
        <v>164</v>
      </c>
      <c r="F6" s="112"/>
      <c r="G6" s="113" t="s">
        <v>165</v>
      </c>
    </row>
    <row r="7" spans="2:7" ht="12.75">
      <c r="B7" s="41" t="s">
        <v>166</v>
      </c>
      <c r="C7" s="114"/>
      <c r="D7" s="114"/>
      <c r="E7" s="114"/>
      <c r="F7" s="42"/>
      <c r="G7" s="115" t="s">
        <v>167</v>
      </c>
    </row>
    <row r="8" spans="2:7" ht="12.75">
      <c r="B8" s="41" t="s">
        <v>168</v>
      </c>
      <c r="C8" s="114"/>
      <c r="D8" s="114"/>
      <c r="E8" s="114"/>
      <c r="F8" s="42"/>
      <c r="G8" s="116" t="s">
        <v>169</v>
      </c>
    </row>
    <row r="9" spans="2:7" ht="12.75">
      <c r="B9" s="41" t="s">
        <v>170</v>
      </c>
      <c r="C9" s="114"/>
      <c r="D9" s="114"/>
      <c r="E9" s="114"/>
      <c r="F9" s="42"/>
      <c r="G9" s="116"/>
    </row>
    <row r="10" spans="2:7" ht="12.75">
      <c r="B10" s="43" t="s">
        <v>171</v>
      </c>
      <c r="C10" s="117"/>
      <c r="D10" s="117" t="s">
        <v>81</v>
      </c>
      <c r="E10" s="117"/>
      <c r="F10" s="44"/>
      <c r="G10" s="118"/>
    </row>
    <row r="11" spans="2:7" ht="12.75">
      <c r="B11" s="45"/>
      <c r="C11" s="119"/>
      <c r="D11" s="119"/>
      <c r="E11" s="119"/>
      <c r="F11" s="46"/>
      <c r="G11" s="120"/>
    </row>
    <row r="12" spans="2:7" ht="12.75">
      <c r="B12" s="4"/>
      <c r="C12" s="4"/>
      <c r="D12" s="4"/>
      <c r="E12" s="4"/>
      <c r="F12" s="4"/>
      <c r="G12" s="4"/>
    </row>
    <row r="13" spans="2:7" ht="16.5" customHeight="1">
      <c r="B13" s="121" t="s">
        <v>81</v>
      </c>
      <c r="C13" s="122" t="s">
        <v>172</v>
      </c>
      <c r="D13" s="122" t="s">
        <v>164</v>
      </c>
      <c r="E13" s="123" t="s">
        <v>173</v>
      </c>
      <c r="F13" s="122" t="s">
        <v>174</v>
      </c>
      <c r="G13" s="123" t="s">
        <v>175</v>
      </c>
    </row>
    <row r="14" spans="2:7" ht="12.75">
      <c r="B14" s="124"/>
      <c r="C14" s="125"/>
      <c r="D14" s="125"/>
      <c r="E14" s="125"/>
      <c r="F14" s="125"/>
      <c r="G14" s="126"/>
    </row>
    <row r="15" spans="2:7" ht="12.75">
      <c r="B15" s="40"/>
      <c r="C15" s="127"/>
      <c r="D15" s="127"/>
      <c r="E15" s="127"/>
      <c r="F15" s="127"/>
      <c r="G15" s="116"/>
    </row>
    <row r="16" spans="2:7" ht="12.75">
      <c r="B16" s="40"/>
      <c r="C16" s="127"/>
      <c r="D16" s="127"/>
      <c r="E16" s="127"/>
      <c r="F16" s="127"/>
      <c r="G16" s="116"/>
    </row>
    <row r="17" spans="2:7" ht="12.75">
      <c r="B17" s="40"/>
      <c r="C17" s="127"/>
      <c r="D17" s="127"/>
      <c r="E17" s="127"/>
      <c r="F17" s="127"/>
      <c r="G17" s="116"/>
    </row>
    <row r="18" spans="2:7" ht="12.75">
      <c r="B18" s="40"/>
      <c r="C18" s="127"/>
      <c r="D18" s="127"/>
      <c r="E18" s="127"/>
      <c r="F18" s="127"/>
      <c r="G18" s="116"/>
    </row>
    <row r="19" spans="2:7" ht="12.75">
      <c r="B19" s="40"/>
      <c r="C19" s="127"/>
      <c r="D19" s="127"/>
      <c r="E19" s="127"/>
      <c r="F19" s="127"/>
      <c r="G19" s="116"/>
    </row>
    <row r="20" spans="2:7" ht="12.75">
      <c r="B20" s="40"/>
      <c r="C20" s="127"/>
      <c r="D20" s="127"/>
      <c r="E20" s="127"/>
      <c r="F20" s="127"/>
      <c r="G20" s="116"/>
    </row>
    <row r="21" spans="2:7" ht="12.75">
      <c r="B21" s="128"/>
      <c r="C21" s="129"/>
      <c r="D21" s="129"/>
      <c r="E21" s="129"/>
      <c r="F21" s="129"/>
      <c r="G21" s="130"/>
    </row>
    <row r="22" spans="4:7" ht="12.75">
      <c r="D22" s="131"/>
      <c r="E22" t="s">
        <v>176</v>
      </c>
      <c r="F22" t="s">
        <v>177</v>
      </c>
      <c r="G22" s="132" t="s">
        <v>178</v>
      </c>
    </row>
    <row r="24" spans="2:7" ht="12.75">
      <c r="B24" s="121" t="s">
        <v>81</v>
      </c>
      <c r="C24" s="122" t="s">
        <v>179</v>
      </c>
      <c r="D24" s="122" t="s">
        <v>164</v>
      </c>
      <c r="E24" s="123" t="s">
        <v>173</v>
      </c>
      <c r="F24" s="122" t="s">
        <v>174</v>
      </c>
      <c r="G24" s="123" t="s">
        <v>175</v>
      </c>
    </row>
    <row r="25" spans="2:7" ht="12.75">
      <c r="B25" s="124"/>
      <c r="C25" s="125"/>
      <c r="D25" s="125"/>
      <c r="E25" s="125"/>
      <c r="F25" s="125"/>
      <c r="G25" s="126"/>
    </row>
    <row r="26" spans="2:7" ht="12.75">
      <c r="B26" s="40"/>
      <c r="C26" s="127"/>
      <c r="D26" s="127"/>
      <c r="E26" s="127"/>
      <c r="F26" s="127"/>
      <c r="G26" s="116"/>
    </row>
    <row r="27" spans="2:7" ht="12.75">
      <c r="B27" s="40"/>
      <c r="C27" s="127"/>
      <c r="D27" s="127"/>
      <c r="E27" s="127"/>
      <c r="F27" s="127"/>
      <c r="G27" s="116"/>
    </row>
    <row r="28" spans="2:7" ht="12.75">
      <c r="B28" s="40"/>
      <c r="C28" s="127"/>
      <c r="D28" s="127"/>
      <c r="E28" s="127"/>
      <c r="F28" s="127"/>
      <c r="G28" s="116"/>
    </row>
    <row r="29" spans="2:7" ht="12.75">
      <c r="B29" s="40"/>
      <c r="C29" s="127"/>
      <c r="D29" s="127"/>
      <c r="E29" s="127"/>
      <c r="F29" s="127"/>
      <c r="G29" s="116"/>
    </row>
    <row r="30" spans="2:7" ht="12.75">
      <c r="B30" s="40"/>
      <c r="C30" s="127"/>
      <c r="D30" s="127"/>
      <c r="E30" s="127"/>
      <c r="F30" s="127"/>
      <c r="G30" s="116"/>
    </row>
    <row r="31" spans="2:7" ht="12.75">
      <c r="B31" s="40"/>
      <c r="C31" s="127"/>
      <c r="D31" s="127"/>
      <c r="E31" s="127"/>
      <c r="F31" s="127"/>
      <c r="G31" s="116"/>
    </row>
    <row r="32" spans="2:7" ht="12.75">
      <c r="B32" s="128"/>
      <c r="C32" s="129"/>
      <c r="D32" s="129"/>
      <c r="E32" s="129"/>
      <c r="F32" s="129"/>
      <c r="G32" s="130"/>
    </row>
    <row r="33" spans="4:7" ht="12.75">
      <c r="D33" s="131"/>
      <c r="E33" t="s">
        <v>176</v>
      </c>
      <c r="F33" t="s">
        <v>177</v>
      </c>
      <c r="G33" s="132" t="s">
        <v>178</v>
      </c>
    </row>
    <row r="35" spans="2:7" ht="12.75">
      <c r="B35" s="121" t="s">
        <v>81</v>
      </c>
      <c r="C35" s="122" t="s">
        <v>180</v>
      </c>
      <c r="D35" s="122" t="s">
        <v>164</v>
      </c>
      <c r="E35" s="123" t="s">
        <v>173</v>
      </c>
      <c r="F35" s="122" t="s">
        <v>174</v>
      </c>
      <c r="G35" s="123" t="s">
        <v>175</v>
      </c>
    </row>
    <row r="36" spans="2:7" ht="12.75">
      <c r="B36" s="124"/>
      <c r="C36" s="125"/>
      <c r="D36" s="125"/>
      <c r="E36" s="125"/>
      <c r="F36" s="125"/>
      <c r="G36" s="126"/>
    </row>
    <row r="37" spans="2:7" ht="12.75">
      <c r="B37" s="40"/>
      <c r="C37" s="127"/>
      <c r="D37" s="127"/>
      <c r="E37" s="127"/>
      <c r="F37" s="127"/>
      <c r="G37" s="116"/>
    </row>
    <row r="38" spans="2:7" ht="12.75">
      <c r="B38" s="40"/>
      <c r="C38" s="127"/>
      <c r="D38" s="127"/>
      <c r="E38" s="127"/>
      <c r="F38" s="127"/>
      <c r="G38" s="116"/>
    </row>
    <row r="39" spans="2:7" ht="12.75">
      <c r="B39" s="40"/>
      <c r="C39" s="127"/>
      <c r="D39" s="127"/>
      <c r="E39" s="127"/>
      <c r="F39" s="127"/>
      <c r="G39" s="116"/>
    </row>
    <row r="40" spans="2:7" ht="12.75">
      <c r="B40" s="40"/>
      <c r="C40" s="127"/>
      <c r="D40" s="127"/>
      <c r="E40" s="127"/>
      <c r="F40" s="127"/>
      <c r="G40" s="116"/>
    </row>
    <row r="41" spans="2:7" ht="12.75">
      <c r="B41" s="40"/>
      <c r="C41" s="127"/>
      <c r="D41" s="127"/>
      <c r="E41" s="127"/>
      <c r="F41" s="127"/>
      <c r="G41" s="116"/>
    </row>
    <row r="42" spans="2:7" ht="12.75">
      <c r="B42" s="40"/>
      <c r="C42" s="127"/>
      <c r="D42" s="127"/>
      <c r="E42" s="127"/>
      <c r="F42" s="127"/>
      <c r="G42" s="116"/>
    </row>
    <row r="43" spans="2:7" ht="12.75">
      <c r="B43" s="128"/>
      <c r="C43" s="129"/>
      <c r="D43" s="129"/>
      <c r="E43" s="129"/>
      <c r="F43" s="129"/>
      <c r="G43" s="130"/>
    </row>
    <row r="44" spans="4:7" ht="12.75">
      <c r="D44" s="131"/>
      <c r="E44" t="s">
        <v>176</v>
      </c>
      <c r="F44" t="s">
        <v>177</v>
      </c>
      <c r="G44" s="132" t="s">
        <v>178</v>
      </c>
    </row>
    <row r="46" spans="2:7" ht="12.75">
      <c r="B46" s="201" t="s">
        <v>182</v>
      </c>
      <c r="C46" s="202"/>
      <c r="D46" s="202"/>
      <c r="E46" s="202"/>
      <c r="F46" s="203"/>
      <c r="G46" s="204"/>
    </row>
    <row r="48" spans="1:8" ht="12.75">
      <c r="A48" s="402"/>
      <c r="B48" s="402"/>
      <c r="C48" s="402"/>
      <c r="D48" s="402"/>
      <c r="E48" s="402"/>
      <c r="F48" s="402"/>
      <c r="G48" s="402"/>
      <c r="H48" s="402"/>
    </row>
  </sheetData>
  <sheetProtection/>
  <mergeCells count="2">
    <mergeCell ref="B4:G4"/>
    <mergeCell ref="A48:H48"/>
  </mergeCells>
  <printOptions horizontalCentered="1"/>
  <pageMargins left="0.1968503937007874" right="0.1968503937007874" top="0.984251968503937" bottom="0.984251968503937" header="0" footer="0"/>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G53"/>
  <sheetViews>
    <sheetView showGridLines="0" zoomScale="75" zoomScaleNormal="75" zoomScalePageLayoutView="0" workbookViewId="0" topLeftCell="A1">
      <selection activeCell="A53" sqref="A53:G53"/>
    </sheetView>
  </sheetViews>
  <sheetFormatPr defaultColWidth="11.421875" defaultRowHeight="12.75"/>
  <cols>
    <col min="1" max="1" width="2.28125" style="0" customWidth="1"/>
    <col min="2" max="2" width="5.421875" style="0" customWidth="1"/>
    <col min="3" max="3" width="33.421875" style="0" customWidth="1"/>
    <col min="4" max="5" width="16.7109375" style="0" customWidth="1"/>
    <col min="6" max="6" width="16.140625" style="0" customWidth="1"/>
    <col min="7" max="7" width="2.28125" style="0" customWidth="1"/>
  </cols>
  <sheetData>
    <row r="1" ht="12.75">
      <c r="F1" s="52" t="s">
        <v>65</v>
      </c>
    </row>
    <row r="2" ht="12.75">
      <c r="F2" s="52" t="s">
        <v>515</v>
      </c>
    </row>
    <row r="5" spans="2:6" ht="12.75">
      <c r="B5" s="167" t="s">
        <v>213</v>
      </c>
      <c r="C5" s="168"/>
      <c r="D5" s="205"/>
      <c r="E5" s="47"/>
      <c r="F5" s="47" t="s">
        <v>165</v>
      </c>
    </row>
    <row r="6" spans="2:6" ht="12.75">
      <c r="B6" s="32"/>
      <c r="C6" s="4"/>
      <c r="D6" s="32"/>
      <c r="E6" s="33"/>
      <c r="F6" s="33" t="s">
        <v>167</v>
      </c>
    </row>
    <row r="7" spans="2:6" ht="12.75">
      <c r="B7" s="167" t="s">
        <v>214</v>
      </c>
      <c r="C7" s="168"/>
      <c r="D7" s="32"/>
      <c r="E7" s="33"/>
      <c r="F7" s="33"/>
    </row>
    <row r="8" spans="2:6" ht="12.75">
      <c r="B8" s="32"/>
      <c r="C8" s="4"/>
      <c r="D8" s="32"/>
      <c r="E8" s="33"/>
      <c r="F8" s="177" t="s">
        <v>169</v>
      </c>
    </row>
    <row r="9" spans="2:6" ht="12.75">
      <c r="B9" s="167" t="s">
        <v>283</v>
      </c>
      <c r="C9" s="168"/>
      <c r="D9" s="32" t="s">
        <v>279</v>
      </c>
      <c r="E9" s="33"/>
      <c r="F9" s="178"/>
    </row>
    <row r="10" spans="2:6" ht="12.75">
      <c r="B10" s="169"/>
      <c r="C10" s="165"/>
      <c r="D10" s="169"/>
      <c r="E10" s="39"/>
      <c r="F10" s="39"/>
    </row>
    <row r="11" spans="2:6" ht="12.75">
      <c r="B11" s="4"/>
      <c r="C11" s="4"/>
      <c r="D11" s="4"/>
      <c r="E11" s="4"/>
      <c r="F11" s="4"/>
    </row>
    <row r="12" spans="2:6" ht="15">
      <c r="B12" s="426" t="s">
        <v>284</v>
      </c>
      <c r="C12" s="427"/>
      <c r="D12" s="427"/>
      <c r="E12" s="427"/>
      <c r="F12" s="428"/>
    </row>
    <row r="13" spans="2:6" ht="12.75">
      <c r="B13" s="4"/>
      <c r="C13" s="4"/>
      <c r="D13" s="4"/>
      <c r="E13" s="4"/>
      <c r="F13" s="4"/>
    </row>
    <row r="14" spans="2:6" ht="28.5" customHeight="1">
      <c r="B14" s="121" t="s">
        <v>80</v>
      </c>
      <c r="C14" s="122" t="s">
        <v>285</v>
      </c>
      <c r="D14" s="123" t="s">
        <v>286</v>
      </c>
      <c r="E14" s="206" t="s">
        <v>287</v>
      </c>
      <c r="F14" s="123" t="s">
        <v>288</v>
      </c>
    </row>
    <row r="15" spans="2:6" ht="12.75">
      <c r="B15" s="196"/>
      <c r="C15" s="207"/>
      <c r="D15" s="207"/>
      <c r="E15" s="207"/>
      <c r="F15" s="113"/>
    </row>
    <row r="16" spans="2:6" ht="12.75">
      <c r="B16" s="199"/>
      <c r="C16" s="189"/>
      <c r="D16" s="189"/>
      <c r="E16" s="189"/>
      <c r="F16" s="190"/>
    </row>
    <row r="17" spans="2:6" ht="12.75">
      <c r="B17" s="199"/>
      <c r="C17" s="189"/>
      <c r="D17" s="189"/>
      <c r="E17" s="189"/>
      <c r="F17" s="190"/>
    </row>
    <row r="18" spans="2:6" ht="12.75">
      <c r="B18" s="199"/>
      <c r="C18" s="189"/>
      <c r="D18" s="189"/>
      <c r="E18" s="189"/>
      <c r="F18" s="190"/>
    </row>
    <row r="19" spans="2:6" ht="12.75">
      <c r="B19" s="199"/>
      <c r="C19" s="189"/>
      <c r="D19" s="189"/>
      <c r="E19" s="189"/>
      <c r="F19" s="190"/>
    </row>
    <row r="20" spans="2:6" ht="12.75">
      <c r="B20" s="199"/>
      <c r="C20" s="189"/>
      <c r="D20" s="189"/>
      <c r="E20" s="189"/>
      <c r="F20" s="190"/>
    </row>
    <row r="21" spans="2:6" ht="12.75">
      <c r="B21" s="199"/>
      <c r="C21" s="189"/>
      <c r="D21" s="189"/>
      <c r="E21" s="189"/>
      <c r="F21" s="190"/>
    </row>
    <row r="22" spans="2:6" ht="12.75">
      <c r="B22" s="199"/>
      <c r="C22" s="189"/>
      <c r="D22" s="189"/>
      <c r="E22" s="189"/>
      <c r="F22" s="190"/>
    </row>
    <row r="23" spans="2:6" ht="12.75">
      <c r="B23" s="199"/>
      <c r="C23" s="189"/>
      <c r="D23" s="189"/>
      <c r="E23" s="189"/>
      <c r="F23" s="190"/>
    </row>
    <row r="24" spans="2:6" ht="12.75">
      <c r="B24" s="199"/>
      <c r="C24" s="189"/>
      <c r="D24" s="189"/>
      <c r="E24" s="189"/>
      <c r="F24" s="190"/>
    </row>
    <row r="25" spans="2:6" ht="12.75">
      <c r="B25" s="199"/>
      <c r="C25" s="189"/>
      <c r="D25" s="189"/>
      <c r="E25" s="189"/>
      <c r="F25" s="190"/>
    </row>
    <row r="26" spans="2:6" ht="12.75">
      <c r="B26" s="199"/>
      <c r="C26" s="189"/>
      <c r="D26" s="189"/>
      <c r="E26" s="189"/>
      <c r="F26" s="190"/>
    </row>
    <row r="27" spans="2:6" ht="12.75">
      <c r="B27" s="199"/>
      <c r="C27" s="189"/>
      <c r="D27" s="189"/>
      <c r="E27" s="189"/>
      <c r="F27" s="190"/>
    </row>
    <row r="28" spans="2:6" ht="12.75">
      <c r="B28" s="199"/>
      <c r="C28" s="189"/>
      <c r="D28" s="189"/>
      <c r="E28" s="189"/>
      <c r="F28" s="190"/>
    </row>
    <row r="29" spans="2:6" ht="12.75">
      <c r="B29" s="199"/>
      <c r="C29" s="189"/>
      <c r="D29" s="189"/>
      <c r="E29" s="189"/>
      <c r="F29" s="190"/>
    </row>
    <row r="30" spans="2:6" ht="12.75">
      <c r="B30" s="199"/>
      <c r="C30" s="189"/>
      <c r="D30" s="189"/>
      <c r="E30" s="189"/>
      <c r="F30" s="190"/>
    </row>
    <row r="31" spans="2:6" ht="12.75">
      <c r="B31" s="199"/>
      <c r="C31" s="189"/>
      <c r="D31" s="189"/>
      <c r="E31" s="189"/>
      <c r="F31" s="190"/>
    </row>
    <row r="32" spans="2:6" ht="12.75">
      <c r="B32" s="199"/>
      <c r="C32" s="189"/>
      <c r="D32" s="189"/>
      <c r="E32" s="189"/>
      <c r="F32" s="190"/>
    </row>
    <row r="33" spans="2:6" ht="12.75">
      <c r="B33" s="199"/>
      <c r="C33" s="189"/>
      <c r="D33" s="189"/>
      <c r="E33" s="189"/>
      <c r="F33" s="190"/>
    </row>
    <row r="34" spans="2:6" ht="12.75">
      <c r="B34" s="199"/>
      <c r="C34" s="189"/>
      <c r="D34" s="189"/>
      <c r="E34" s="189"/>
      <c r="F34" s="190"/>
    </row>
    <row r="35" spans="2:6" ht="12.75">
      <c r="B35" s="199"/>
      <c r="C35" s="189"/>
      <c r="D35" s="189"/>
      <c r="E35" s="189"/>
      <c r="F35" s="190"/>
    </row>
    <row r="36" spans="2:6" ht="12.75">
      <c r="B36" s="199"/>
      <c r="C36" s="189"/>
      <c r="D36" s="189"/>
      <c r="E36" s="189"/>
      <c r="F36" s="190"/>
    </row>
    <row r="37" spans="2:6" ht="12.75">
      <c r="B37" s="199"/>
      <c r="C37" s="189"/>
      <c r="D37" s="189"/>
      <c r="E37" s="189"/>
      <c r="F37" s="190"/>
    </row>
    <row r="38" spans="2:6" ht="12.75">
      <c r="B38" s="199"/>
      <c r="C38" s="189"/>
      <c r="D38" s="189"/>
      <c r="E38" s="189"/>
      <c r="F38" s="190"/>
    </row>
    <row r="39" spans="2:6" ht="12.75">
      <c r="B39" s="199"/>
      <c r="C39" s="189"/>
      <c r="D39" s="189"/>
      <c r="E39" s="189"/>
      <c r="F39" s="190"/>
    </row>
    <row r="40" spans="2:6" ht="12.75">
      <c r="B40" s="199"/>
      <c r="C40" s="189"/>
      <c r="D40" s="189"/>
      <c r="E40" s="189"/>
      <c r="F40" s="190"/>
    </row>
    <row r="41" spans="2:6" ht="12.75">
      <c r="B41" s="199"/>
      <c r="C41" s="189"/>
      <c r="D41" s="189"/>
      <c r="E41" s="189"/>
      <c r="F41" s="190"/>
    </row>
    <row r="42" spans="2:6" ht="12.75">
      <c r="B42" s="199"/>
      <c r="C42" s="189"/>
      <c r="D42" s="189"/>
      <c r="E42" s="189"/>
      <c r="F42" s="190"/>
    </row>
    <row r="43" spans="2:6" ht="12.75">
      <c r="B43" s="199"/>
      <c r="C43" s="189"/>
      <c r="D43" s="189"/>
      <c r="E43" s="189"/>
      <c r="F43" s="190"/>
    </row>
    <row r="44" spans="2:6" ht="12.75">
      <c r="B44" s="199"/>
      <c r="C44" s="189"/>
      <c r="D44" s="189"/>
      <c r="E44" s="189"/>
      <c r="F44" s="190"/>
    </row>
    <row r="45" spans="2:6" ht="12.75">
      <c r="B45" s="199"/>
      <c r="C45" s="189"/>
      <c r="D45" s="189"/>
      <c r="E45" s="189"/>
      <c r="F45" s="190"/>
    </row>
    <row r="46" spans="2:6" ht="12.75">
      <c r="B46" s="199"/>
      <c r="C46" s="189"/>
      <c r="D46" s="189"/>
      <c r="E46" s="189"/>
      <c r="F46" s="190"/>
    </row>
    <row r="47" spans="2:6" ht="12.75">
      <c r="B47" s="199"/>
      <c r="C47" s="189"/>
      <c r="D47" s="189"/>
      <c r="E47" s="189"/>
      <c r="F47" s="190"/>
    </row>
    <row r="48" spans="2:6" ht="12.75">
      <c r="B48" s="128"/>
      <c r="C48" s="129"/>
      <c r="D48" s="129"/>
      <c r="E48" s="129"/>
      <c r="F48" s="130"/>
    </row>
    <row r="50" spans="2:3" ht="12.75">
      <c r="B50" t="s">
        <v>289</v>
      </c>
      <c r="C50" t="s">
        <v>290</v>
      </c>
    </row>
    <row r="51" ht="12.75">
      <c r="C51" t="s">
        <v>291</v>
      </c>
    </row>
    <row r="53" spans="1:7" ht="12.75">
      <c r="A53" s="402"/>
      <c r="B53" s="402"/>
      <c r="C53" s="402"/>
      <c r="D53" s="402"/>
      <c r="E53" s="402"/>
      <c r="F53" s="402"/>
      <c r="G53" s="402"/>
    </row>
  </sheetData>
  <sheetProtection/>
  <mergeCells count="2">
    <mergeCell ref="B12:F12"/>
    <mergeCell ref="A53:G53"/>
  </mergeCells>
  <printOptions horizontalCentered="1"/>
  <pageMargins left="0.1968503937007874" right="0.1968503937007874" top="0.984251968503937" bottom="0.984251968503937" header="0" footer="0"/>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A1:V63"/>
  <sheetViews>
    <sheetView showGridLines="0" zoomScale="75" zoomScaleNormal="75" zoomScalePageLayoutView="0" workbookViewId="0" topLeftCell="A1">
      <selection activeCell="I42" sqref="I42"/>
    </sheetView>
  </sheetViews>
  <sheetFormatPr defaultColWidth="9.8515625" defaultRowHeight="12.75"/>
  <cols>
    <col min="1" max="1" width="4.140625" style="51" customWidth="1"/>
    <col min="2" max="2" width="9.8515625" style="51" customWidth="1"/>
    <col min="3" max="3" width="6.421875" style="51" customWidth="1"/>
    <col min="4" max="4" width="7.7109375" style="51" customWidth="1"/>
    <col min="5" max="5" width="7.8515625" style="51" customWidth="1"/>
    <col min="6" max="6" width="8.7109375" style="51" customWidth="1"/>
    <col min="7" max="7" width="7.421875" style="51" customWidth="1"/>
    <col min="8" max="8" width="9.28125" style="51" customWidth="1"/>
    <col min="9" max="9" width="7.28125" style="51" customWidth="1"/>
    <col min="10" max="10" width="9.00390625" style="51" customWidth="1"/>
    <col min="11" max="11" width="6.7109375" style="51" customWidth="1"/>
    <col min="12" max="12" width="9.00390625" style="51" customWidth="1"/>
    <col min="13" max="13" width="6.8515625" style="51" customWidth="1"/>
    <col min="14" max="14" width="9.00390625" style="51" customWidth="1"/>
    <col min="15" max="15" width="7.140625" style="51" customWidth="1"/>
    <col min="16" max="16" width="9.00390625" style="51" customWidth="1"/>
    <col min="17" max="17" width="7.421875" style="51" customWidth="1"/>
    <col min="18" max="18" width="6.421875" style="51" customWidth="1"/>
    <col min="19" max="19" width="7.140625" style="51" customWidth="1"/>
    <col min="20" max="20" width="6.28125" style="51" customWidth="1"/>
    <col min="21" max="21" width="5.7109375" style="51" customWidth="1"/>
    <col min="22" max="22" width="9.00390625" style="51" customWidth="1"/>
    <col min="23" max="16384" width="9.8515625" style="51" customWidth="1"/>
  </cols>
  <sheetData>
    <row r="1" ht="12.75">
      <c r="V1" s="52" t="s">
        <v>65</v>
      </c>
    </row>
    <row r="2" ht="12.75">
      <c r="V2" s="52" t="s">
        <v>516</v>
      </c>
    </row>
    <row r="3" ht="12.75">
      <c r="V3" s="52"/>
    </row>
    <row r="4" ht="12.75">
      <c r="V4" s="52"/>
    </row>
    <row r="5" ht="12.75">
      <c r="V5" s="52"/>
    </row>
    <row r="6" spans="1:22" ht="22.5" customHeight="1">
      <c r="A6" s="452" t="s">
        <v>580</v>
      </c>
      <c r="B6" s="452"/>
      <c r="C6" s="452"/>
      <c r="D6" s="452"/>
      <c r="E6" s="452"/>
      <c r="F6" s="452"/>
      <c r="G6" s="452"/>
      <c r="H6" s="452"/>
      <c r="I6" s="452"/>
      <c r="J6" s="452"/>
      <c r="K6" s="452"/>
      <c r="L6" s="452"/>
      <c r="M6" s="452"/>
      <c r="N6" s="452"/>
      <c r="O6" s="452"/>
      <c r="P6" s="452"/>
      <c r="Q6" s="452"/>
      <c r="R6" s="452"/>
      <c r="S6" s="452"/>
      <c r="T6" s="452"/>
      <c r="U6" s="452"/>
      <c r="V6" s="452"/>
    </row>
    <row r="7" spans="1:22" ht="22.5" customHeight="1">
      <c r="A7" s="452" t="s">
        <v>107</v>
      </c>
      <c r="B7" s="452"/>
      <c r="C7" s="452"/>
      <c r="D7" s="452"/>
      <c r="E7" s="452"/>
      <c r="F7" s="452"/>
      <c r="G7" s="452"/>
      <c r="H7" s="452"/>
      <c r="I7" s="452"/>
      <c r="J7" s="452"/>
      <c r="K7" s="452"/>
      <c r="L7" s="452"/>
      <c r="M7" s="452"/>
      <c r="N7" s="452"/>
      <c r="O7" s="452"/>
      <c r="P7" s="452"/>
      <c r="Q7" s="452"/>
      <c r="R7" s="452"/>
      <c r="S7" s="452"/>
      <c r="T7" s="452"/>
      <c r="U7" s="452"/>
      <c r="V7" s="452"/>
    </row>
    <row r="8" spans="1:22" ht="22.5" customHeight="1">
      <c r="A8" s="452" t="s">
        <v>108</v>
      </c>
      <c r="B8" s="452"/>
      <c r="C8" s="452"/>
      <c r="D8" s="452"/>
      <c r="E8" s="452"/>
      <c r="F8" s="452"/>
      <c r="G8" s="452"/>
      <c r="H8" s="452"/>
      <c r="I8" s="452"/>
      <c r="J8" s="452"/>
      <c r="K8" s="452"/>
      <c r="L8" s="452"/>
      <c r="M8" s="452"/>
      <c r="N8" s="452"/>
      <c r="O8" s="452"/>
      <c r="P8" s="452"/>
      <c r="Q8" s="452"/>
      <c r="R8" s="452"/>
      <c r="S8" s="452"/>
      <c r="T8" s="452"/>
      <c r="U8" s="452"/>
      <c r="V8" s="452"/>
    </row>
    <row r="9" spans="1:22" ht="22.5" customHeight="1">
      <c r="A9" s="452" t="s">
        <v>109</v>
      </c>
      <c r="B9" s="452"/>
      <c r="C9" s="452"/>
      <c r="D9" s="452"/>
      <c r="E9" s="452"/>
      <c r="F9" s="452"/>
      <c r="G9" s="452"/>
      <c r="H9" s="452"/>
      <c r="I9" s="452"/>
      <c r="J9" s="452"/>
      <c r="K9" s="452"/>
      <c r="L9" s="452"/>
      <c r="M9" s="452"/>
      <c r="N9" s="452"/>
      <c r="O9" s="452"/>
      <c r="P9" s="452"/>
      <c r="Q9" s="452"/>
      <c r="R9" s="452"/>
      <c r="S9" s="452"/>
      <c r="T9" s="452"/>
      <c r="U9" s="452"/>
      <c r="V9" s="452"/>
    </row>
    <row r="10" spans="1:22" ht="18">
      <c r="A10" s="53"/>
      <c r="B10" s="53"/>
      <c r="C10" s="53"/>
      <c r="D10" s="53"/>
      <c r="E10" s="53"/>
      <c r="F10" s="53"/>
      <c r="G10" s="53"/>
      <c r="H10" s="53"/>
      <c r="I10" s="53"/>
      <c r="J10" s="53"/>
      <c r="K10" s="53"/>
      <c r="L10" s="53"/>
      <c r="M10" s="53"/>
      <c r="N10" s="53"/>
      <c r="O10" s="53"/>
      <c r="P10" s="53"/>
      <c r="Q10" s="53"/>
      <c r="R10" s="53"/>
      <c r="S10" s="53"/>
      <c r="T10" s="53"/>
      <c r="U10" s="53"/>
      <c r="V10" s="53"/>
    </row>
    <row r="11" spans="1:22" ht="18">
      <c r="A11" s="53"/>
      <c r="B11" s="53"/>
      <c r="C11" s="53"/>
      <c r="D11" s="53"/>
      <c r="E11" s="53"/>
      <c r="F11" s="53"/>
      <c r="G11" s="53"/>
      <c r="H11" s="53"/>
      <c r="I11" s="53"/>
      <c r="J11" s="53"/>
      <c r="K11" s="53"/>
      <c r="L11" s="53"/>
      <c r="M11" s="53"/>
      <c r="N11" s="53"/>
      <c r="O11" s="53"/>
      <c r="P11" s="53"/>
      <c r="Q11" s="53"/>
      <c r="R11" s="53"/>
      <c r="S11" s="53"/>
      <c r="T11" s="53"/>
      <c r="U11" s="53"/>
      <c r="V11" s="53"/>
    </row>
    <row r="12" spans="18:19" ht="11.25">
      <c r="R12" s="105"/>
      <c r="S12" s="105"/>
    </row>
    <row r="13" spans="1:22" ht="11.25" customHeight="1">
      <c r="A13" s="438" t="s">
        <v>81</v>
      </c>
      <c r="B13" s="438" t="s">
        <v>82</v>
      </c>
      <c r="C13" s="435" t="s">
        <v>110</v>
      </c>
      <c r="D13" s="435" t="s">
        <v>111</v>
      </c>
      <c r="E13" s="435" t="s">
        <v>141</v>
      </c>
      <c r="F13" s="446" t="s">
        <v>112</v>
      </c>
      <c r="G13" s="447"/>
      <c r="H13" s="447"/>
      <c r="I13" s="447"/>
      <c r="J13" s="447"/>
      <c r="K13" s="447"/>
      <c r="L13" s="448"/>
      <c r="M13" s="435" t="s">
        <v>113</v>
      </c>
      <c r="N13" s="438"/>
      <c r="O13" s="435" t="s">
        <v>114</v>
      </c>
      <c r="P13" s="438"/>
      <c r="Q13" s="435" t="s">
        <v>115</v>
      </c>
      <c r="R13" s="440" t="s">
        <v>116</v>
      </c>
      <c r="S13" s="441"/>
      <c r="T13" s="440" t="s">
        <v>117</v>
      </c>
      <c r="U13" s="441"/>
      <c r="V13" s="435" t="s">
        <v>118</v>
      </c>
    </row>
    <row r="14" spans="1:22" ht="45" customHeight="1">
      <c r="A14" s="436"/>
      <c r="B14" s="436"/>
      <c r="C14" s="436"/>
      <c r="D14" s="436"/>
      <c r="E14" s="436"/>
      <c r="F14" s="82" t="s">
        <v>119</v>
      </c>
      <c r="G14" s="429" t="s">
        <v>120</v>
      </c>
      <c r="H14" s="430"/>
      <c r="I14" s="429" t="s">
        <v>121</v>
      </c>
      <c r="J14" s="430"/>
      <c r="K14" s="429" t="s">
        <v>122</v>
      </c>
      <c r="L14" s="430"/>
      <c r="M14" s="436"/>
      <c r="N14" s="436"/>
      <c r="O14" s="436"/>
      <c r="P14" s="436"/>
      <c r="Q14" s="436"/>
      <c r="R14" s="442"/>
      <c r="S14" s="443"/>
      <c r="T14" s="442"/>
      <c r="U14" s="443"/>
      <c r="V14" s="436"/>
    </row>
    <row r="15" spans="1:22" ht="11.25" customHeight="1">
      <c r="A15" s="436"/>
      <c r="B15" s="436"/>
      <c r="C15" s="436"/>
      <c r="D15" s="436"/>
      <c r="E15" s="436"/>
      <c r="F15" s="83" t="s">
        <v>123</v>
      </c>
      <c r="G15" s="431"/>
      <c r="H15" s="432"/>
      <c r="I15" s="429"/>
      <c r="J15" s="430"/>
      <c r="K15" s="429"/>
      <c r="L15" s="430"/>
      <c r="M15" s="436"/>
      <c r="N15" s="436"/>
      <c r="O15" s="436"/>
      <c r="P15" s="436"/>
      <c r="Q15" s="436"/>
      <c r="R15" s="442"/>
      <c r="S15" s="443"/>
      <c r="T15" s="442"/>
      <c r="U15" s="443"/>
      <c r="V15" s="436"/>
    </row>
    <row r="16" spans="1:22" ht="11.25" customHeight="1">
      <c r="A16" s="436"/>
      <c r="B16" s="436"/>
      <c r="C16" s="436"/>
      <c r="D16" s="436"/>
      <c r="E16" s="436"/>
      <c r="F16" s="84" t="s">
        <v>124</v>
      </c>
      <c r="G16" s="433" t="s">
        <v>125</v>
      </c>
      <c r="H16" s="434"/>
      <c r="I16" s="431"/>
      <c r="J16" s="432"/>
      <c r="K16" s="431"/>
      <c r="L16" s="432"/>
      <c r="M16" s="437"/>
      <c r="N16" s="437"/>
      <c r="O16" s="437"/>
      <c r="P16" s="437"/>
      <c r="Q16" s="437"/>
      <c r="R16" s="442"/>
      <c r="S16" s="443"/>
      <c r="T16" s="442"/>
      <c r="U16" s="443"/>
      <c r="V16" s="436"/>
    </row>
    <row r="17" spans="1:22" ht="11.25">
      <c r="A17" s="436"/>
      <c r="B17" s="436"/>
      <c r="C17" s="436"/>
      <c r="D17" s="436"/>
      <c r="E17" s="436"/>
      <c r="F17" s="85" t="s">
        <v>126</v>
      </c>
      <c r="G17" s="86" t="s">
        <v>127</v>
      </c>
      <c r="H17" s="86" t="s">
        <v>128</v>
      </c>
      <c r="I17" s="86" t="s">
        <v>129</v>
      </c>
      <c r="J17" s="86" t="s">
        <v>130</v>
      </c>
      <c r="K17" s="86" t="s">
        <v>131</v>
      </c>
      <c r="L17" s="86" t="s">
        <v>132</v>
      </c>
      <c r="M17" s="86" t="s">
        <v>133</v>
      </c>
      <c r="N17" s="86" t="s">
        <v>134</v>
      </c>
      <c r="O17" s="86" t="s">
        <v>135</v>
      </c>
      <c r="P17" s="86" t="s">
        <v>136</v>
      </c>
      <c r="Q17" s="86" t="s">
        <v>137</v>
      </c>
      <c r="R17" s="108" t="s">
        <v>143</v>
      </c>
      <c r="S17" s="108" t="s">
        <v>144</v>
      </c>
      <c r="T17" s="444"/>
      <c r="U17" s="445"/>
      <c r="V17" s="436"/>
    </row>
    <row r="18" spans="1:22" ht="11.25">
      <c r="A18" s="437"/>
      <c r="B18" s="437"/>
      <c r="C18" s="437"/>
      <c r="D18" s="437"/>
      <c r="E18" s="437"/>
      <c r="F18" s="86" t="s">
        <v>138</v>
      </c>
      <c r="G18" s="86" t="s">
        <v>138</v>
      </c>
      <c r="H18" s="86" t="s">
        <v>139</v>
      </c>
      <c r="I18" s="86" t="s">
        <v>138</v>
      </c>
      <c r="J18" s="86" t="s">
        <v>139</v>
      </c>
      <c r="K18" s="86" t="s">
        <v>138</v>
      </c>
      <c r="L18" s="86" t="s">
        <v>139</v>
      </c>
      <c r="M18" s="86" t="s">
        <v>138</v>
      </c>
      <c r="N18" s="86" t="s">
        <v>139</v>
      </c>
      <c r="O18" s="86" t="s">
        <v>138</v>
      </c>
      <c r="P18" s="86" t="s">
        <v>139</v>
      </c>
      <c r="Q18" s="86" t="s">
        <v>138</v>
      </c>
      <c r="R18" s="86" t="s">
        <v>138</v>
      </c>
      <c r="S18" s="86" t="s">
        <v>140</v>
      </c>
      <c r="T18" s="86" t="s">
        <v>138</v>
      </c>
      <c r="U18" s="86" t="s">
        <v>140</v>
      </c>
      <c r="V18" s="437"/>
    </row>
    <row r="19" spans="1:22" ht="11.25">
      <c r="A19" s="87"/>
      <c r="B19" s="88"/>
      <c r="C19" s="88"/>
      <c r="D19" s="88"/>
      <c r="E19" s="88"/>
      <c r="F19" s="88"/>
      <c r="G19" s="88"/>
      <c r="H19" s="88"/>
      <c r="I19" s="88"/>
      <c r="J19" s="88"/>
      <c r="K19" s="88"/>
      <c r="L19" s="88"/>
      <c r="M19" s="88"/>
      <c r="N19" s="88"/>
      <c r="O19" s="88"/>
      <c r="P19" s="88"/>
      <c r="Q19" s="88"/>
      <c r="R19" s="88"/>
      <c r="S19" s="88"/>
      <c r="T19" s="88"/>
      <c r="U19" s="88"/>
      <c r="V19" s="89"/>
    </row>
    <row r="20" spans="1:22" ht="11.25">
      <c r="A20" s="90"/>
      <c r="B20" s="91"/>
      <c r="C20" s="96"/>
      <c r="D20" s="91"/>
      <c r="E20" s="96"/>
      <c r="F20" s="98"/>
      <c r="G20" s="98"/>
      <c r="H20" s="98"/>
      <c r="I20" s="98"/>
      <c r="J20" s="98"/>
      <c r="K20" s="98"/>
      <c r="L20" s="98"/>
      <c r="M20" s="98"/>
      <c r="N20" s="99"/>
      <c r="O20" s="98"/>
      <c r="P20" s="99"/>
      <c r="Q20" s="98"/>
      <c r="R20" s="101"/>
      <c r="S20" s="101"/>
      <c r="T20" s="102"/>
      <c r="U20" s="102"/>
      <c r="V20" s="103"/>
    </row>
    <row r="21" spans="1:22" ht="11.25">
      <c r="A21" s="90"/>
      <c r="B21" s="91"/>
      <c r="C21" s="91"/>
      <c r="D21" s="91"/>
      <c r="E21" s="91"/>
      <c r="F21" s="97"/>
      <c r="G21" s="96"/>
      <c r="H21" s="96"/>
      <c r="I21" s="96"/>
      <c r="J21" s="96"/>
      <c r="K21" s="96"/>
      <c r="L21" s="96"/>
      <c r="M21" s="96"/>
      <c r="N21" s="96"/>
      <c r="O21" s="96"/>
      <c r="P21" s="96"/>
      <c r="Q21" s="96"/>
      <c r="R21" s="97"/>
      <c r="S21" s="91"/>
      <c r="T21" s="91"/>
      <c r="U21" s="91"/>
      <c r="V21" s="92"/>
    </row>
    <row r="22" spans="1:22" ht="11.25">
      <c r="A22" s="90"/>
      <c r="B22" s="91"/>
      <c r="C22" s="91"/>
      <c r="D22" s="91"/>
      <c r="E22" s="91"/>
      <c r="F22" s="91"/>
      <c r="G22" s="91"/>
      <c r="H22" s="91"/>
      <c r="I22" s="91"/>
      <c r="J22" s="91"/>
      <c r="K22" s="91"/>
      <c r="L22" s="91"/>
      <c r="M22" s="91"/>
      <c r="N22" s="91"/>
      <c r="O22" s="91"/>
      <c r="P22" s="91"/>
      <c r="Q22" s="91"/>
      <c r="R22" s="104"/>
      <c r="S22" s="91"/>
      <c r="T22" s="91"/>
      <c r="U22" s="91"/>
      <c r="V22" s="92"/>
    </row>
    <row r="23" spans="1:22" ht="11.25">
      <c r="A23" s="59"/>
      <c r="B23" s="60"/>
      <c r="C23" s="60"/>
      <c r="D23" s="60"/>
      <c r="E23" s="60"/>
      <c r="F23" s="60"/>
      <c r="G23" s="60"/>
      <c r="H23" s="60"/>
      <c r="I23" s="60"/>
      <c r="J23" s="60"/>
      <c r="K23" s="60"/>
      <c r="L23" s="60"/>
      <c r="M23" s="60"/>
      <c r="N23" s="60"/>
      <c r="O23" s="60"/>
      <c r="P23" s="60"/>
      <c r="Q23" s="60"/>
      <c r="R23" s="60"/>
      <c r="S23" s="60"/>
      <c r="T23" s="60"/>
      <c r="U23" s="60"/>
      <c r="V23" s="61"/>
    </row>
    <row r="24" spans="1:22" ht="11.25">
      <c r="A24" s="59"/>
      <c r="B24" s="60"/>
      <c r="C24" s="60"/>
      <c r="D24" s="60"/>
      <c r="E24" s="60"/>
      <c r="F24" s="60"/>
      <c r="G24" s="60"/>
      <c r="H24" s="60"/>
      <c r="I24" s="60"/>
      <c r="J24" s="60"/>
      <c r="K24" s="60"/>
      <c r="L24" s="60"/>
      <c r="M24" s="60"/>
      <c r="N24" s="60"/>
      <c r="O24" s="60"/>
      <c r="P24" s="60"/>
      <c r="Q24" s="60"/>
      <c r="R24" s="60"/>
      <c r="S24" s="60"/>
      <c r="T24" s="60"/>
      <c r="U24" s="60"/>
      <c r="V24" s="61"/>
    </row>
    <row r="25" spans="1:22" ht="11.25">
      <c r="A25" s="59"/>
      <c r="B25" s="60"/>
      <c r="C25" s="60"/>
      <c r="D25" s="60"/>
      <c r="E25" s="60"/>
      <c r="F25" s="60"/>
      <c r="G25" s="60"/>
      <c r="H25" s="60"/>
      <c r="I25" s="60"/>
      <c r="J25" s="60"/>
      <c r="K25" s="60"/>
      <c r="L25" s="60"/>
      <c r="M25" s="60"/>
      <c r="N25" s="60"/>
      <c r="O25" s="60"/>
      <c r="P25" s="60"/>
      <c r="Q25" s="60"/>
      <c r="R25" s="60"/>
      <c r="S25" s="60"/>
      <c r="T25" s="60"/>
      <c r="U25" s="60"/>
      <c r="V25" s="61"/>
    </row>
    <row r="26" spans="1:22" ht="11.25">
      <c r="A26" s="59"/>
      <c r="B26" s="60"/>
      <c r="C26" s="60"/>
      <c r="D26" s="60"/>
      <c r="E26" s="60"/>
      <c r="F26" s="60"/>
      <c r="G26" s="60"/>
      <c r="H26" s="60"/>
      <c r="I26" s="60"/>
      <c r="J26" s="60"/>
      <c r="K26" s="60"/>
      <c r="L26" s="60"/>
      <c r="M26" s="60"/>
      <c r="N26" s="60"/>
      <c r="O26" s="60"/>
      <c r="P26" s="60"/>
      <c r="Q26" s="60"/>
      <c r="R26" s="60"/>
      <c r="S26" s="60"/>
      <c r="T26" s="60"/>
      <c r="U26" s="60"/>
      <c r="V26" s="61"/>
    </row>
    <row r="27" spans="1:22" ht="11.25">
      <c r="A27" s="59"/>
      <c r="B27" s="60"/>
      <c r="C27" s="60"/>
      <c r="D27" s="60"/>
      <c r="E27" s="60"/>
      <c r="F27" s="60"/>
      <c r="G27" s="60"/>
      <c r="H27" s="60"/>
      <c r="I27" s="60"/>
      <c r="J27" s="60"/>
      <c r="K27" s="60"/>
      <c r="L27" s="60"/>
      <c r="M27" s="60"/>
      <c r="N27" s="60"/>
      <c r="O27" s="60"/>
      <c r="P27" s="60"/>
      <c r="Q27" s="60"/>
      <c r="R27" s="60"/>
      <c r="S27" s="60"/>
      <c r="T27" s="60"/>
      <c r="U27" s="60"/>
      <c r="V27" s="61"/>
    </row>
    <row r="28" spans="1:22" ht="11.25">
      <c r="A28" s="59"/>
      <c r="B28" s="60"/>
      <c r="C28" s="60"/>
      <c r="D28" s="60"/>
      <c r="E28" s="60"/>
      <c r="F28" s="93"/>
      <c r="G28" s="93"/>
      <c r="H28" s="93"/>
      <c r="I28" s="93"/>
      <c r="J28" s="93"/>
      <c r="K28" s="93"/>
      <c r="L28" s="93"/>
      <c r="M28" s="93"/>
      <c r="N28" s="93"/>
      <c r="O28" s="93"/>
      <c r="P28" s="93"/>
      <c r="Q28" s="93"/>
      <c r="R28" s="93"/>
      <c r="S28" s="93"/>
      <c r="T28" s="93"/>
      <c r="U28" s="93"/>
      <c r="V28" s="94"/>
    </row>
    <row r="29" spans="1:22" ht="12.75" customHeight="1">
      <c r="A29" s="449"/>
      <c r="B29" s="450"/>
      <c r="C29" s="450"/>
      <c r="D29" s="451"/>
      <c r="E29" s="100" t="s">
        <v>142</v>
      </c>
      <c r="F29" s="95" t="s">
        <v>150</v>
      </c>
      <c r="G29" s="95" t="s">
        <v>151</v>
      </c>
      <c r="H29" s="95" t="s">
        <v>152</v>
      </c>
      <c r="I29" s="95" t="s">
        <v>153</v>
      </c>
      <c r="J29" s="95" t="s">
        <v>154</v>
      </c>
      <c r="K29" s="95" t="s">
        <v>155</v>
      </c>
      <c r="L29" s="95" t="s">
        <v>156</v>
      </c>
      <c r="M29" s="95" t="s">
        <v>157</v>
      </c>
      <c r="N29" s="95" t="s">
        <v>158</v>
      </c>
      <c r="O29" s="95" t="s">
        <v>159</v>
      </c>
      <c r="P29" s="95" t="s">
        <v>160</v>
      </c>
      <c r="Q29" s="95" t="s">
        <v>161</v>
      </c>
      <c r="R29" s="107" t="s">
        <v>146</v>
      </c>
      <c r="S29" s="95" t="s">
        <v>147</v>
      </c>
      <c r="T29" s="95" t="s">
        <v>148</v>
      </c>
      <c r="U29" s="95" t="s">
        <v>149</v>
      </c>
      <c r="V29" s="106" t="s">
        <v>145</v>
      </c>
    </row>
    <row r="53" spans="1:22" ht="11.25">
      <c r="A53" s="439"/>
      <c r="B53" s="439"/>
      <c r="C53" s="439"/>
      <c r="D53" s="439"/>
      <c r="E53" s="439"/>
      <c r="F53" s="439"/>
      <c r="G53" s="439"/>
      <c r="H53" s="439"/>
      <c r="I53" s="439"/>
      <c r="J53" s="439"/>
      <c r="K53" s="439"/>
      <c r="L53" s="439"/>
      <c r="M53" s="439"/>
      <c r="N53" s="439"/>
      <c r="O53" s="439"/>
      <c r="P53" s="439"/>
      <c r="Q53" s="439"/>
      <c r="R53" s="439"/>
      <c r="S53" s="439"/>
      <c r="T53" s="439"/>
      <c r="U53" s="439"/>
      <c r="V53" s="439"/>
    </row>
    <row r="60" spans="1:22" ht="12.75" customHeight="1">
      <c r="A60" s="439"/>
      <c r="B60" s="439"/>
      <c r="C60" s="439"/>
      <c r="D60" s="439"/>
      <c r="E60" s="439"/>
      <c r="F60" s="439"/>
      <c r="G60" s="439"/>
      <c r="H60" s="439"/>
      <c r="I60" s="439"/>
      <c r="J60" s="439"/>
      <c r="K60" s="439"/>
      <c r="L60" s="439"/>
      <c r="M60" s="439"/>
      <c r="N60" s="439"/>
      <c r="O60" s="439"/>
      <c r="P60" s="439"/>
      <c r="Q60" s="439"/>
      <c r="R60" s="439"/>
      <c r="S60" s="439"/>
      <c r="T60" s="439"/>
      <c r="U60" s="439"/>
      <c r="V60" s="439"/>
    </row>
    <row r="61" ht="12.75">
      <c r="V61" s="52"/>
    </row>
    <row r="62" ht="12.75">
      <c r="V62" s="52"/>
    </row>
    <row r="63" ht="12.75">
      <c r="V63" s="52"/>
    </row>
  </sheetData>
  <sheetProtection/>
  <mergeCells count="23">
    <mergeCell ref="A6:V6"/>
    <mergeCell ref="A7:V7"/>
    <mergeCell ref="A8:V8"/>
    <mergeCell ref="A9:V9"/>
    <mergeCell ref="A13:A18"/>
    <mergeCell ref="B13:B18"/>
    <mergeCell ref="C13:C18"/>
    <mergeCell ref="A60:V60"/>
    <mergeCell ref="Q13:Q16"/>
    <mergeCell ref="T13:U17"/>
    <mergeCell ref="V13:V18"/>
    <mergeCell ref="E13:E18"/>
    <mergeCell ref="F13:L13"/>
    <mergeCell ref="M13:N16"/>
    <mergeCell ref="A29:D29"/>
    <mergeCell ref="A53:V53"/>
    <mergeCell ref="R13:S16"/>
    <mergeCell ref="I14:J16"/>
    <mergeCell ref="K14:L16"/>
    <mergeCell ref="G16:H16"/>
    <mergeCell ref="D13:D18"/>
    <mergeCell ref="O13:P16"/>
    <mergeCell ref="G14:H15"/>
  </mergeCells>
  <printOptions/>
  <pageMargins left="0.15748031496062992" right="0.15748031496062992" top="0.43" bottom="0.2362204724409449" header="0" footer="0"/>
  <pageSetup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dimension ref="A1:D65"/>
  <sheetViews>
    <sheetView showGridLines="0" zoomScale="75" zoomScaleNormal="75" zoomScalePageLayoutView="0" workbookViewId="0" topLeftCell="A1">
      <selection activeCell="A65" sqref="A65:D65"/>
    </sheetView>
  </sheetViews>
  <sheetFormatPr defaultColWidth="11.421875" defaultRowHeight="12.75"/>
  <cols>
    <col min="1" max="1" width="8.28125" style="0" customWidth="1"/>
    <col min="2" max="2" width="42.421875" style="0" customWidth="1"/>
    <col min="3" max="3" width="14.28125" style="0" customWidth="1"/>
    <col min="4" max="4" width="17.28125" style="0" customWidth="1"/>
  </cols>
  <sheetData>
    <row r="1" ht="12.75">
      <c r="D1" s="1" t="s">
        <v>517</v>
      </c>
    </row>
    <row r="2" ht="12.75">
      <c r="D2" s="1"/>
    </row>
    <row r="3" spans="2:4" ht="15">
      <c r="B3" s="414" t="s">
        <v>0</v>
      </c>
      <c r="C3" s="414"/>
      <c r="D3" s="414"/>
    </row>
    <row r="4" spans="2:4" ht="15">
      <c r="B4" s="414" t="s">
        <v>1</v>
      </c>
      <c r="C4" s="414"/>
      <c r="D4" s="414"/>
    </row>
    <row r="5" spans="2:4" ht="12.75">
      <c r="B5" s="2" t="s">
        <v>2</v>
      </c>
      <c r="C5" s="467"/>
      <c r="D5" s="468"/>
    </row>
    <row r="6" spans="2:4" ht="12.75">
      <c r="B6" s="3" t="s">
        <v>3</v>
      </c>
      <c r="C6" s="469"/>
      <c r="D6" s="470"/>
    </row>
    <row r="7" spans="2:4" ht="12.75">
      <c r="B7" s="4"/>
      <c r="C7" s="4"/>
      <c r="D7" s="4"/>
    </row>
    <row r="8" spans="2:4" ht="15">
      <c r="B8" s="414" t="s">
        <v>56</v>
      </c>
      <c r="C8" s="414"/>
      <c r="D8" s="414"/>
    </row>
    <row r="9" spans="2:4" ht="9.75" customHeight="1">
      <c r="B9" s="5" t="s">
        <v>4</v>
      </c>
      <c r="C9" s="6" t="s">
        <v>5</v>
      </c>
      <c r="D9" s="7" t="s">
        <v>6</v>
      </c>
    </row>
    <row r="10" spans="2:4" ht="9.75" customHeight="1">
      <c r="B10" s="8" t="s">
        <v>7</v>
      </c>
      <c r="C10" s="9" t="s">
        <v>8</v>
      </c>
      <c r="D10" s="10"/>
    </row>
    <row r="11" spans="2:4" ht="9.75" customHeight="1">
      <c r="B11" s="8" t="s">
        <v>9</v>
      </c>
      <c r="C11" s="9" t="s">
        <v>10</v>
      </c>
      <c r="D11" s="10"/>
    </row>
    <row r="12" spans="2:4" ht="9.75" customHeight="1">
      <c r="B12" s="8" t="s">
        <v>11</v>
      </c>
      <c r="C12" s="9" t="s">
        <v>12</v>
      </c>
      <c r="D12" s="10"/>
    </row>
    <row r="13" spans="2:4" ht="9.75" customHeight="1">
      <c r="B13" s="8" t="s">
        <v>13</v>
      </c>
      <c r="C13" s="9" t="s">
        <v>14</v>
      </c>
      <c r="D13" s="10"/>
    </row>
    <row r="14" spans="2:4" ht="9.75" customHeight="1">
      <c r="B14" s="8" t="s">
        <v>15</v>
      </c>
      <c r="C14" s="9" t="s">
        <v>16</v>
      </c>
      <c r="D14" s="10"/>
    </row>
    <row r="15" spans="2:4" ht="9.75" customHeight="1">
      <c r="B15" s="8" t="s">
        <v>17</v>
      </c>
      <c r="C15" s="9" t="s">
        <v>18</v>
      </c>
      <c r="D15" s="10"/>
    </row>
    <row r="16" spans="2:4" ht="9.75" customHeight="1">
      <c r="B16" s="8" t="s">
        <v>19</v>
      </c>
      <c r="C16" s="9" t="s">
        <v>20</v>
      </c>
      <c r="D16" s="10"/>
    </row>
    <row r="17" spans="2:4" ht="9.75" customHeight="1">
      <c r="B17" s="8" t="s">
        <v>21</v>
      </c>
      <c r="C17" s="9" t="s">
        <v>22</v>
      </c>
      <c r="D17" s="10"/>
    </row>
    <row r="18" spans="2:4" ht="9.75" customHeight="1">
      <c r="B18" s="8" t="s">
        <v>23</v>
      </c>
      <c r="C18" s="9" t="s">
        <v>24</v>
      </c>
      <c r="D18" s="10"/>
    </row>
    <row r="19" spans="2:4" ht="9.75" customHeight="1">
      <c r="B19" s="8" t="s">
        <v>25</v>
      </c>
      <c r="C19" s="9" t="s">
        <v>26</v>
      </c>
      <c r="D19" s="10"/>
    </row>
    <row r="20" spans="2:4" ht="9.75" customHeight="1">
      <c r="B20" s="8" t="s">
        <v>27</v>
      </c>
      <c r="C20" s="11" t="s">
        <v>28</v>
      </c>
      <c r="D20" s="12"/>
    </row>
    <row r="21" spans="2:4" ht="9.75" customHeight="1">
      <c r="B21" s="8" t="s">
        <v>29</v>
      </c>
      <c r="C21" s="11" t="s">
        <v>30</v>
      </c>
      <c r="D21" s="12"/>
    </row>
    <row r="22" spans="2:4" ht="9.75" customHeight="1">
      <c r="B22" s="13" t="s">
        <v>510</v>
      </c>
      <c r="C22" s="14" t="s">
        <v>31</v>
      </c>
      <c r="D22" s="15"/>
    </row>
    <row r="23" spans="2:4" ht="18" customHeight="1">
      <c r="B23" s="16"/>
      <c r="C23" s="17"/>
      <c r="D23" s="17"/>
    </row>
    <row r="24" spans="2:4" ht="15">
      <c r="B24" s="414" t="s">
        <v>32</v>
      </c>
      <c r="C24" s="414"/>
      <c r="D24" s="414"/>
    </row>
    <row r="25" spans="2:4" ht="12.75">
      <c r="B25" s="453" t="s">
        <v>4</v>
      </c>
      <c r="C25" s="454"/>
      <c r="D25" s="18" t="s">
        <v>33</v>
      </c>
    </row>
    <row r="26" spans="2:4" ht="12.75">
      <c r="B26" s="458" t="s">
        <v>34</v>
      </c>
      <c r="C26" s="459"/>
      <c r="D26" s="19"/>
    </row>
    <row r="27" spans="2:4" ht="12.75">
      <c r="B27" s="20" t="s">
        <v>35</v>
      </c>
      <c r="C27" s="21"/>
      <c r="D27" s="22"/>
    </row>
    <row r="28" spans="2:4" ht="12.75">
      <c r="B28" s="458" t="s">
        <v>36</v>
      </c>
      <c r="C28" s="459"/>
      <c r="D28" s="19"/>
    </row>
    <row r="29" spans="2:4" ht="12.75">
      <c r="B29" s="20" t="s">
        <v>37</v>
      </c>
      <c r="C29" s="21"/>
      <c r="D29" s="22"/>
    </row>
    <row r="30" spans="2:4" ht="12.75">
      <c r="B30" s="20" t="s">
        <v>38</v>
      </c>
      <c r="C30" s="21"/>
      <c r="D30" s="22"/>
    </row>
    <row r="31" spans="2:4" ht="12.75">
      <c r="B31" s="20" t="s">
        <v>39</v>
      </c>
      <c r="C31" s="21"/>
      <c r="D31" s="22"/>
    </row>
    <row r="32" spans="2:4" ht="12.75">
      <c r="B32" s="20" t="s">
        <v>40</v>
      </c>
      <c r="C32" s="21"/>
      <c r="D32" s="22"/>
    </row>
    <row r="33" spans="2:4" ht="12.75">
      <c r="B33" s="20" t="s">
        <v>41</v>
      </c>
      <c r="C33" s="21"/>
      <c r="D33" s="22"/>
    </row>
    <row r="34" spans="2:4" ht="12.75">
      <c r="B34" s="20" t="s">
        <v>42</v>
      </c>
      <c r="C34" s="21"/>
      <c r="D34" s="22"/>
    </row>
    <row r="35" spans="2:4" ht="12.75">
      <c r="B35" s="20" t="s">
        <v>43</v>
      </c>
      <c r="C35" s="21"/>
      <c r="D35" s="22"/>
    </row>
    <row r="36" spans="2:4" ht="12.75">
      <c r="B36" s="458" t="s">
        <v>44</v>
      </c>
      <c r="C36" s="459"/>
      <c r="D36" s="460"/>
    </row>
    <row r="37" spans="2:4" ht="12.75">
      <c r="B37" s="23" t="s">
        <v>45</v>
      </c>
      <c r="C37" s="24"/>
      <c r="D37" s="25"/>
    </row>
    <row r="38" spans="2:4" ht="12.75">
      <c r="B38" s="23" t="s">
        <v>46</v>
      </c>
      <c r="C38" s="24"/>
      <c r="D38" s="25"/>
    </row>
    <row r="39" spans="2:4" ht="12.75">
      <c r="B39" s="458" t="s">
        <v>47</v>
      </c>
      <c r="C39" s="459"/>
      <c r="D39" s="460"/>
    </row>
    <row r="40" spans="2:4" ht="12.75">
      <c r="B40" s="23" t="s">
        <v>48</v>
      </c>
      <c r="C40" s="24"/>
      <c r="D40" s="25"/>
    </row>
    <row r="41" spans="2:4" ht="12.75">
      <c r="B41" s="23" t="s">
        <v>49</v>
      </c>
      <c r="C41" s="24"/>
      <c r="D41" s="25"/>
    </row>
    <row r="42" spans="2:4" ht="12.75">
      <c r="B42" s="23" t="s">
        <v>50</v>
      </c>
      <c r="C42" s="24"/>
      <c r="D42" s="25"/>
    </row>
    <row r="43" spans="2:4" ht="12.75">
      <c r="B43" s="23" t="s">
        <v>51</v>
      </c>
      <c r="C43" s="24"/>
      <c r="D43" s="25"/>
    </row>
    <row r="44" spans="2:4" ht="12.75" customHeight="1">
      <c r="B44" s="461" t="s">
        <v>52</v>
      </c>
      <c r="C44" s="462"/>
      <c r="D44" s="463"/>
    </row>
    <row r="45" spans="2:4" ht="12.75">
      <c r="B45" s="464"/>
      <c r="C45" s="465"/>
      <c r="D45" s="466"/>
    </row>
    <row r="46" spans="2:4" ht="12.75">
      <c r="B46" s="23" t="s">
        <v>53</v>
      </c>
      <c r="C46" s="24"/>
      <c r="D46" s="25"/>
    </row>
    <row r="47" spans="2:4" ht="12.75">
      <c r="B47" s="26" t="s">
        <v>511</v>
      </c>
      <c r="C47" s="27"/>
      <c r="D47" s="28"/>
    </row>
    <row r="48" spans="2:4" ht="12.75">
      <c r="B48" s="16"/>
      <c r="C48" s="16"/>
      <c r="D48" s="29"/>
    </row>
    <row r="49" spans="2:4" ht="15">
      <c r="B49" s="414" t="s">
        <v>54</v>
      </c>
      <c r="C49" s="414"/>
      <c r="D49" s="414"/>
    </row>
    <row r="50" spans="2:4" ht="12.75">
      <c r="B50" s="453" t="s">
        <v>4</v>
      </c>
      <c r="C50" s="454"/>
      <c r="D50" s="18" t="s">
        <v>55</v>
      </c>
    </row>
    <row r="51" spans="2:4" ht="12.75">
      <c r="B51" s="20" t="s">
        <v>56</v>
      </c>
      <c r="C51" s="21"/>
      <c r="D51" s="22"/>
    </row>
    <row r="52" spans="2:4" ht="12.75">
      <c r="B52" s="20" t="s">
        <v>57</v>
      </c>
      <c r="C52" s="21"/>
      <c r="D52" s="22"/>
    </row>
    <row r="53" spans="2:4" ht="12.75">
      <c r="B53" s="20" t="s">
        <v>58</v>
      </c>
      <c r="C53" s="21"/>
      <c r="D53" s="22"/>
    </row>
    <row r="54" spans="2:4" ht="12.75">
      <c r="B54" s="26" t="s">
        <v>59</v>
      </c>
      <c r="C54" s="27"/>
      <c r="D54" s="28"/>
    </row>
    <row r="55" spans="2:4" ht="12.75">
      <c r="B55" s="4"/>
      <c r="C55" s="4"/>
      <c r="D55" s="4"/>
    </row>
    <row r="56" spans="2:4" ht="12.75">
      <c r="B56" s="30" t="s">
        <v>60</v>
      </c>
      <c r="C56" s="49" t="s">
        <v>61</v>
      </c>
      <c r="D56" s="50"/>
    </row>
    <row r="57" spans="2:4" ht="12.75">
      <c r="B57" s="31" t="s">
        <v>62</v>
      </c>
      <c r="C57" s="455"/>
      <c r="D57" s="456"/>
    </row>
    <row r="58" spans="2:4" ht="12.75">
      <c r="B58" s="32"/>
      <c r="C58" s="4"/>
      <c r="D58" s="33"/>
    </row>
    <row r="59" spans="2:4" ht="12.75">
      <c r="B59" s="34" t="s">
        <v>66</v>
      </c>
      <c r="C59" s="457" t="s">
        <v>61</v>
      </c>
      <c r="D59" s="35"/>
    </row>
    <row r="60" spans="2:4" ht="12.75">
      <c r="B60" s="36" t="s">
        <v>67</v>
      </c>
      <c r="C60" s="457"/>
      <c r="D60" s="33"/>
    </row>
    <row r="61" spans="2:4" ht="12.75">
      <c r="B61" s="31" t="s">
        <v>63</v>
      </c>
      <c r="C61" s="48"/>
      <c r="D61" s="33"/>
    </row>
    <row r="62" spans="2:4" ht="12.75">
      <c r="B62" s="38" t="s">
        <v>64</v>
      </c>
      <c r="C62" s="37"/>
      <c r="D62" s="39"/>
    </row>
    <row r="63" spans="2:4" ht="12.75">
      <c r="B63" s="4"/>
      <c r="C63" s="4"/>
      <c r="D63" s="4"/>
    </row>
    <row r="64" spans="2:4" ht="12.75">
      <c r="B64" s="4"/>
      <c r="C64" s="4"/>
      <c r="D64" s="4"/>
    </row>
    <row r="65" spans="1:4" ht="12.75">
      <c r="A65" s="402"/>
      <c r="B65" s="402"/>
      <c r="C65" s="402"/>
      <c r="D65" s="402"/>
    </row>
  </sheetData>
  <sheetProtection/>
  <mergeCells count="17">
    <mergeCell ref="B44:D45"/>
    <mergeCell ref="B3:D3"/>
    <mergeCell ref="B4:D4"/>
    <mergeCell ref="C5:D5"/>
    <mergeCell ref="C6:D6"/>
    <mergeCell ref="B8:D8"/>
    <mergeCell ref="B24:D24"/>
    <mergeCell ref="B49:D49"/>
    <mergeCell ref="B50:C50"/>
    <mergeCell ref="A65:D65"/>
    <mergeCell ref="C57:D57"/>
    <mergeCell ref="C59:C60"/>
    <mergeCell ref="B25:C25"/>
    <mergeCell ref="B26:C26"/>
    <mergeCell ref="B28:C28"/>
    <mergeCell ref="B36:D36"/>
    <mergeCell ref="B39:D39"/>
  </mergeCells>
  <printOptions horizontalCentered="1" verticalCentered="1"/>
  <pageMargins left="0.2362204724409449" right="0.39" top="0.3937007874015748" bottom="0.2362204724409449" header="0" footer="0"/>
  <pageSetup horizontalDpi="600" verticalDpi="600" orientation="portrait" scale="90" r:id="rId2"/>
  <drawing r:id="rId1"/>
</worksheet>
</file>

<file path=xl/worksheets/sheet8.xml><?xml version="1.0" encoding="utf-8"?>
<worksheet xmlns="http://schemas.openxmlformats.org/spreadsheetml/2006/main" xmlns:r="http://schemas.openxmlformats.org/officeDocument/2006/relationships">
  <dimension ref="A1:Q37"/>
  <sheetViews>
    <sheetView showGridLines="0" zoomScale="75" zoomScaleNormal="75" zoomScalePageLayoutView="0" workbookViewId="0" topLeftCell="A1">
      <selection activeCell="A37" sqref="A37:P37"/>
    </sheetView>
  </sheetViews>
  <sheetFormatPr defaultColWidth="9.8515625" defaultRowHeight="12.75"/>
  <cols>
    <col min="1" max="1" width="0.85546875" style="51" customWidth="1"/>
    <col min="2" max="2" width="3.28125" style="51" bestFit="1" customWidth="1"/>
    <col min="3" max="3" width="5.8515625" style="51" customWidth="1"/>
    <col min="4" max="4" width="9.8515625" style="51" customWidth="1"/>
    <col min="5" max="5" width="8.140625" style="51" customWidth="1"/>
    <col min="6" max="6" width="9.421875" style="51" customWidth="1"/>
    <col min="7" max="14" width="9.00390625" style="51" customWidth="1"/>
    <col min="15" max="15" width="10.421875" style="51" customWidth="1"/>
    <col min="16" max="16" width="2.28125" style="51" customWidth="1"/>
    <col min="17" max="16384" width="9.8515625" style="51" customWidth="1"/>
  </cols>
  <sheetData>
    <row r="1" ht="12.75">
      <c r="O1" s="52" t="s">
        <v>65</v>
      </c>
    </row>
    <row r="2" ht="12.75">
      <c r="O2" s="52" t="s">
        <v>518</v>
      </c>
    </row>
    <row r="3" ht="12.75">
      <c r="O3" s="52"/>
    </row>
    <row r="4" ht="12.75">
      <c r="O4" s="52"/>
    </row>
    <row r="5" ht="12.75">
      <c r="O5" s="52"/>
    </row>
    <row r="6" spans="2:16" ht="22.5" customHeight="1">
      <c r="B6" s="452" t="s">
        <v>68</v>
      </c>
      <c r="C6" s="452"/>
      <c r="D6" s="452"/>
      <c r="E6" s="452"/>
      <c r="F6" s="452"/>
      <c r="G6" s="452"/>
      <c r="H6" s="452"/>
      <c r="I6" s="452"/>
      <c r="J6" s="452"/>
      <c r="K6" s="452"/>
      <c r="L6" s="452"/>
      <c r="M6" s="452"/>
      <c r="N6" s="452"/>
      <c r="O6" s="452"/>
      <c r="P6" s="452"/>
    </row>
    <row r="7" spans="2:16" ht="22.5" customHeight="1">
      <c r="B7" s="452" t="s">
        <v>89</v>
      </c>
      <c r="C7" s="452"/>
      <c r="D7" s="452"/>
      <c r="E7" s="452"/>
      <c r="F7" s="452"/>
      <c r="G7" s="452"/>
      <c r="H7" s="452"/>
      <c r="I7" s="452"/>
      <c r="J7" s="452"/>
      <c r="K7" s="452"/>
      <c r="L7" s="452"/>
      <c r="M7" s="452"/>
      <c r="N7" s="452"/>
      <c r="O7" s="452"/>
      <c r="P7" s="452"/>
    </row>
    <row r="8" spans="2:16" ht="22.5" customHeight="1">
      <c r="B8" s="53"/>
      <c r="C8" s="53"/>
      <c r="D8" s="53"/>
      <c r="E8" s="53"/>
      <c r="F8" s="53"/>
      <c r="G8" s="53"/>
      <c r="H8" s="53"/>
      <c r="I8" s="53"/>
      <c r="J8" s="53"/>
      <c r="K8" s="53"/>
      <c r="L8" s="53"/>
      <c r="M8" s="53"/>
      <c r="N8" s="53"/>
      <c r="O8" s="53"/>
      <c r="P8" s="53"/>
    </row>
    <row r="9" spans="2:16" ht="18">
      <c r="B9" s="53"/>
      <c r="C9" s="53"/>
      <c r="D9" s="53"/>
      <c r="E9" s="53"/>
      <c r="F9" s="53"/>
      <c r="G9" s="53"/>
      <c r="H9" s="53"/>
      <c r="I9" s="53"/>
      <c r="J9" s="53"/>
      <c r="K9" s="53"/>
      <c r="L9" s="53"/>
      <c r="M9" s="53"/>
      <c r="N9" s="53"/>
      <c r="O9" s="53"/>
      <c r="P9" s="53"/>
    </row>
    <row r="10" spans="2:17" ht="11.25">
      <c r="B10" s="54"/>
      <c r="C10" s="54"/>
      <c r="D10" s="54"/>
      <c r="E10" s="55" t="s">
        <v>69</v>
      </c>
      <c r="F10" s="55" t="s">
        <v>70</v>
      </c>
      <c r="G10" s="55" t="s">
        <v>71</v>
      </c>
      <c r="H10" s="55" t="s">
        <v>72</v>
      </c>
      <c r="I10" s="55" t="s">
        <v>73</v>
      </c>
      <c r="J10" s="55" t="s">
        <v>74</v>
      </c>
      <c r="K10" s="55" t="s">
        <v>75</v>
      </c>
      <c r="L10" s="55" t="s">
        <v>76</v>
      </c>
      <c r="M10" s="55" t="s">
        <v>77</v>
      </c>
      <c r="N10" s="55" t="s">
        <v>78</v>
      </c>
      <c r="O10" s="55" t="s">
        <v>79</v>
      </c>
      <c r="Q10" s="76"/>
    </row>
    <row r="11" spans="2:17" ht="11.25" customHeight="1">
      <c r="B11" s="474" t="s">
        <v>80</v>
      </c>
      <c r="C11" s="474" t="s">
        <v>81</v>
      </c>
      <c r="D11" s="474" t="s">
        <v>82</v>
      </c>
      <c r="E11" s="472" t="s">
        <v>83</v>
      </c>
      <c r="F11" s="472" t="s">
        <v>90</v>
      </c>
      <c r="G11" s="472" t="s">
        <v>84</v>
      </c>
      <c r="H11" s="472" t="s">
        <v>85</v>
      </c>
      <c r="I11" s="472" t="s">
        <v>86</v>
      </c>
      <c r="J11" s="472" t="s">
        <v>87</v>
      </c>
      <c r="K11" s="472" t="s">
        <v>88</v>
      </c>
      <c r="L11" s="64" t="s">
        <v>92</v>
      </c>
      <c r="M11" s="472" t="s">
        <v>91</v>
      </c>
      <c r="N11" s="472" t="s">
        <v>93</v>
      </c>
      <c r="O11" s="472" t="s">
        <v>103</v>
      </c>
      <c r="Q11" s="77"/>
    </row>
    <row r="12" spans="2:17" ht="45" customHeight="1">
      <c r="B12" s="473"/>
      <c r="C12" s="473"/>
      <c r="D12" s="473"/>
      <c r="E12" s="473"/>
      <c r="F12" s="473"/>
      <c r="G12" s="473"/>
      <c r="H12" s="473"/>
      <c r="I12" s="473"/>
      <c r="J12" s="473"/>
      <c r="K12" s="473"/>
      <c r="L12" s="75" t="s">
        <v>100</v>
      </c>
      <c r="M12" s="473"/>
      <c r="N12" s="473"/>
      <c r="O12" s="473"/>
      <c r="Q12" s="77"/>
    </row>
    <row r="13" spans="2:15" ht="11.25" customHeight="1">
      <c r="B13" s="56"/>
      <c r="C13" s="57"/>
      <c r="D13" s="57"/>
      <c r="E13" s="57"/>
      <c r="F13" s="57"/>
      <c r="G13" s="57"/>
      <c r="H13" s="57"/>
      <c r="I13" s="57"/>
      <c r="J13" s="57"/>
      <c r="K13" s="65"/>
      <c r="L13" s="67"/>
      <c r="M13" s="66"/>
      <c r="N13" s="65"/>
      <c r="O13" s="58"/>
    </row>
    <row r="14" spans="2:15" ht="11.25">
      <c r="B14" s="59"/>
      <c r="C14" s="60"/>
      <c r="D14" s="60"/>
      <c r="E14" s="72"/>
      <c r="F14" s="73"/>
      <c r="G14" s="73"/>
      <c r="H14" s="73"/>
      <c r="I14" s="73"/>
      <c r="J14" s="73"/>
      <c r="K14" s="73"/>
      <c r="L14" s="74"/>
      <c r="M14" s="60"/>
      <c r="N14" s="78"/>
      <c r="O14" s="79"/>
    </row>
    <row r="15" spans="2:15" ht="11.25">
      <c r="B15" s="59"/>
      <c r="C15" s="60"/>
      <c r="D15" s="60"/>
      <c r="E15" s="60"/>
      <c r="F15" s="60"/>
      <c r="G15" s="60"/>
      <c r="H15" s="60"/>
      <c r="I15" s="60"/>
      <c r="J15" s="60"/>
      <c r="K15" s="60"/>
      <c r="L15" s="60"/>
      <c r="M15" s="60"/>
      <c r="N15" s="70"/>
      <c r="O15" s="61"/>
    </row>
    <row r="16" spans="2:15" ht="11.25">
      <c r="B16" s="59"/>
      <c r="C16" s="60"/>
      <c r="D16" s="60"/>
      <c r="E16" s="60"/>
      <c r="F16" s="60"/>
      <c r="G16" s="60"/>
      <c r="H16" s="60"/>
      <c r="I16" s="60"/>
      <c r="J16" s="60"/>
      <c r="K16" s="60"/>
      <c r="L16" s="60"/>
      <c r="M16" s="60"/>
      <c r="N16" s="70"/>
      <c r="O16" s="61"/>
    </row>
    <row r="17" spans="2:15" ht="11.25">
      <c r="B17" s="59"/>
      <c r="C17" s="60"/>
      <c r="D17" s="60"/>
      <c r="E17" s="60"/>
      <c r="F17" s="60"/>
      <c r="G17" s="60"/>
      <c r="H17" s="60"/>
      <c r="I17" s="60"/>
      <c r="J17" s="60"/>
      <c r="K17" s="60"/>
      <c r="L17" s="60"/>
      <c r="M17" s="60"/>
      <c r="N17" s="70"/>
      <c r="O17" s="61"/>
    </row>
    <row r="18" spans="2:15" ht="11.25">
      <c r="B18" s="59"/>
      <c r="C18" s="60"/>
      <c r="D18" s="60"/>
      <c r="E18" s="60"/>
      <c r="F18" s="60"/>
      <c r="G18" s="60"/>
      <c r="H18" s="60"/>
      <c r="I18" s="60"/>
      <c r="J18" s="60"/>
      <c r="K18" s="60"/>
      <c r="L18" s="60"/>
      <c r="M18" s="60"/>
      <c r="N18" s="70"/>
      <c r="O18" s="61"/>
    </row>
    <row r="19" spans="2:15" ht="11.25">
      <c r="B19" s="59"/>
      <c r="C19" s="60"/>
      <c r="D19" s="60"/>
      <c r="E19" s="60"/>
      <c r="F19" s="60"/>
      <c r="G19" s="60"/>
      <c r="H19" s="60"/>
      <c r="I19" s="60"/>
      <c r="J19" s="60"/>
      <c r="K19" s="60"/>
      <c r="L19" s="60"/>
      <c r="M19" s="60"/>
      <c r="N19" s="70"/>
      <c r="O19" s="61"/>
    </row>
    <row r="20" spans="2:15" ht="11.25">
      <c r="B20" s="59"/>
      <c r="C20" s="60"/>
      <c r="D20" s="60"/>
      <c r="E20" s="60"/>
      <c r="F20" s="60"/>
      <c r="G20" s="60"/>
      <c r="H20" s="60"/>
      <c r="I20" s="60"/>
      <c r="J20" s="60"/>
      <c r="K20" s="60"/>
      <c r="L20" s="60"/>
      <c r="M20" s="60"/>
      <c r="N20" s="70"/>
      <c r="O20" s="61"/>
    </row>
    <row r="21" spans="2:15" ht="11.25">
      <c r="B21" s="59"/>
      <c r="C21" s="60"/>
      <c r="D21" s="60"/>
      <c r="E21" s="60"/>
      <c r="F21" s="60"/>
      <c r="G21" s="60"/>
      <c r="H21" s="60"/>
      <c r="I21" s="60"/>
      <c r="J21" s="60"/>
      <c r="K21" s="60"/>
      <c r="L21" s="60"/>
      <c r="M21" s="60"/>
      <c r="N21" s="70"/>
      <c r="O21" s="61"/>
    </row>
    <row r="22" spans="2:15" ht="11.25">
      <c r="B22" s="71"/>
      <c r="C22" s="62"/>
      <c r="D22" s="62"/>
      <c r="E22" s="62"/>
      <c r="F22" s="69" t="s">
        <v>95</v>
      </c>
      <c r="G22" s="69" t="s">
        <v>96</v>
      </c>
      <c r="H22" s="69" t="s">
        <v>105</v>
      </c>
      <c r="I22" s="69" t="s">
        <v>97</v>
      </c>
      <c r="J22" s="69" t="s">
        <v>98</v>
      </c>
      <c r="K22" s="69" t="s">
        <v>99</v>
      </c>
      <c r="L22" s="69" t="s">
        <v>101</v>
      </c>
      <c r="M22" s="69" t="s">
        <v>106</v>
      </c>
      <c r="N22" s="80" t="s">
        <v>102</v>
      </c>
      <c r="O22" s="81" t="s">
        <v>104</v>
      </c>
    </row>
    <row r="24" ht="11.25">
      <c r="L24" s="423"/>
    </row>
    <row r="25" ht="11.25">
      <c r="L25" s="471"/>
    </row>
    <row r="37" spans="1:16" ht="11.25">
      <c r="A37" s="439"/>
      <c r="B37" s="439"/>
      <c r="C37" s="439"/>
      <c r="D37" s="439"/>
      <c r="E37" s="439"/>
      <c r="F37" s="439"/>
      <c r="G37" s="439"/>
      <c r="H37" s="439"/>
      <c r="I37" s="439"/>
      <c r="J37" s="439"/>
      <c r="K37" s="439"/>
      <c r="L37" s="439"/>
      <c r="M37" s="439"/>
      <c r="N37" s="439"/>
      <c r="O37" s="439"/>
      <c r="P37" s="439"/>
    </row>
  </sheetData>
  <sheetProtection/>
  <mergeCells count="17">
    <mergeCell ref="B6:P6"/>
    <mergeCell ref="B7:P7"/>
    <mergeCell ref="B11:B12"/>
    <mergeCell ref="C11:C12"/>
    <mergeCell ref="D11:D12"/>
    <mergeCell ref="E11:E12"/>
    <mergeCell ref="F11:F12"/>
    <mergeCell ref="G11:G12"/>
    <mergeCell ref="M11:M12"/>
    <mergeCell ref="O11:O12"/>
    <mergeCell ref="A37:P37"/>
    <mergeCell ref="L24:L25"/>
    <mergeCell ref="N11:N12"/>
    <mergeCell ref="J11:J12"/>
    <mergeCell ref="K11:K12"/>
    <mergeCell ref="H11:H12"/>
    <mergeCell ref="I11:I12"/>
  </mergeCells>
  <printOptions/>
  <pageMargins left="0.31" right="0.17" top="0.984251968503937" bottom="0.984251968503937" header="0" footer="0"/>
  <pageSetup horizontalDpi="600" verticalDpi="600" orientation="landscape" scale="92" r:id="rId2"/>
  <drawing r:id="rId1"/>
</worksheet>
</file>

<file path=xl/worksheets/sheet9.xml><?xml version="1.0" encoding="utf-8"?>
<worksheet xmlns="http://schemas.openxmlformats.org/spreadsheetml/2006/main" xmlns:r="http://schemas.openxmlformats.org/officeDocument/2006/relationships">
  <dimension ref="A1:F55"/>
  <sheetViews>
    <sheetView showGridLines="0" zoomScale="75" zoomScaleNormal="75" zoomScalePageLayoutView="0" workbookViewId="0" topLeftCell="A1">
      <selection activeCell="A55" sqref="A55:F55"/>
    </sheetView>
  </sheetViews>
  <sheetFormatPr defaultColWidth="11.421875" defaultRowHeight="12.75"/>
  <cols>
    <col min="1" max="1" width="2.28125" style="0" customWidth="1"/>
    <col min="2" max="2" width="31.00390625" style="0" customWidth="1"/>
    <col min="4" max="4" width="27.00390625" style="0" customWidth="1"/>
    <col min="5" max="5" width="16.7109375" style="0" customWidth="1"/>
    <col min="6" max="7" width="2.28125" style="0" customWidth="1"/>
  </cols>
  <sheetData>
    <row r="1" ht="12.75">
      <c r="E1" s="52" t="s">
        <v>65</v>
      </c>
    </row>
    <row r="2" ht="12.75">
      <c r="E2" s="52" t="s">
        <v>519</v>
      </c>
    </row>
    <row r="3" spans="2:6" ht="15">
      <c r="B3" s="475" t="s">
        <v>292</v>
      </c>
      <c r="C3" s="475"/>
      <c r="D3" s="475"/>
      <c r="E3" s="475"/>
      <c r="F3" s="208"/>
    </row>
    <row r="4" spans="2:6" ht="12.75">
      <c r="B4" s="4"/>
      <c r="C4" s="4"/>
      <c r="D4" s="4"/>
      <c r="E4" s="4"/>
      <c r="F4" s="4"/>
    </row>
    <row r="5" spans="2:6" ht="12.75">
      <c r="B5" s="4"/>
      <c r="C5" s="4"/>
      <c r="D5" s="4"/>
      <c r="E5" s="209" t="s">
        <v>293</v>
      </c>
      <c r="F5" s="4"/>
    </row>
    <row r="6" spans="2:6" ht="12.75">
      <c r="B6" s="4"/>
      <c r="C6" s="4"/>
      <c r="D6" s="4"/>
      <c r="E6" s="209"/>
      <c r="F6" s="4"/>
    </row>
    <row r="7" spans="2:6" ht="12.75">
      <c r="B7" s="167"/>
      <c r="C7" s="168"/>
      <c r="D7" s="168"/>
      <c r="E7" s="47"/>
      <c r="F7" s="4"/>
    </row>
    <row r="8" spans="2:6" ht="12.75">
      <c r="B8" s="210" t="s">
        <v>294</v>
      </c>
      <c r="C8" s="131"/>
      <c r="D8" s="211" t="s">
        <v>295</v>
      </c>
      <c r="E8" s="161"/>
      <c r="F8" s="4"/>
    </row>
    <row r="9" spans="2:6" ht="12.75">
      <c r="B9" s="210" t="s">
        <v>296</v>
      </c>
      <c r="C9" s="131"/>
      <c r="D9" s="211" t="s">
        <v>166</v>
      </c>
      <c r="E9" s="161"/>
      <c r="F9" s="4"/>
    </row>
    <row r="10" spans="2:6" ht="12.75">
      <c r="B10" s="210" t="s">
        <v>280</v>
      </c>
      <c r="C10" s="131"/>
      <c r="D10" s="211" t="s">
        <v>81</v>
      </c>
      <c r="E10" s="161"/>
      <c r="F10" s="4"/>
    </row>
    <row r="11" spans="2:6" ht="12.75">
      <c r="B11" s="210" t="s">
        <v>281</v>
      </c>
      <c r="C11" s="131"/>
      <c r="D11" s="211" t="s">
        <v>297</v>
      </c>
      <c r="E11" s="161"/>
      <c r="F11" s="4"/>
    </row>
    <row r="12" spans="2:6" ht="12.75">
      <c r="B12" s="169"/>
      <c r="C12" s="165"/>
      <c r="D12" s="165"/>
      <c r="E12" s="39"/>
      <c r="F12" s="4"/>
    </row>
    <row r="13" spans="2:6" ht="12.75">
      <c r="B13" s="167"/>
      <c r="C13" s="212" t="s">
        <v>298</v>
      </c>
      <c r="D13" s="168"/>
      <c r="E13" s="47"/>
      <c r="F13" s="4"/>
    </row>
    <row r="14" spans="2:6" ht="12.75">
      <c r="B14" s="32"/>
      <c r="C14" s="4"/>
      <c r="D14" s="4"/>
      <c r="E14" s="33"/>
      <c r="F14" s="4"/>
    </row>
    <row r="15" spans="2:6" ht="12.75">
      <c r="B15" s="32" t="s">
        <v>299</v>
      </c>
      <c r="C15" s="4" t="s">
        <v>178</v>
      </c>
      <c r="D15" s="4" t="s">
        <v>300</v>
      </c>
      <c r="E15" s="33" t="s">
        <v>301</v>
      </c>
      <c r="F15" s="4"/>
    </row>
    <row r="16" spans="2:6" ht="12.75">
      <c r="B16" s="32" t="s">
        <v>302</v>
      </c>
      <c r="C16" s="4" t="s">
        <v>178</v>
      </c>
      <c r="D16" s="4" t="s">
        <v>303</v>
      </c>
      <c r="E16" s="33"/>
      <c r="F16" s="4"/>
    </row>
    <row r="17" spans="2:6" ht="12.75">
      <c r="B17" s="32" t="s">
        <v>304</v>
      </c>
      <c r="C17" s="4" t="s">
        <v>178</v>
      </c>
      <c r="D17" s="4" t="s">
        <v>305</v>
      </c>
      <c r="E17" s="33" t="s">
        <v>306</v>
      </c>
      <c r="F17" s="4"/>
    </row>
    <row r="18" spans="2:6" ht="12.75">
      <c r="B18" s="32" t="s">
        <v>307</v>
      </c>
      <c r="C18" s="4" t="s">
        <v>178</v>
      </c>
      <c r="D18" s="4" t="s">
        <v>308</v>
      </c>
      <c r="E18" s="33"/>
      <c r="F18" s="4"/>
    </row>
    <row r="19" spans="2:6" ht="12.75">
      <c r="B19" s="32" t="s">
        <v>309</v>
      </c>
      <c r="C19" s="4"/>
      <c r="D19" s="4" t="s">
        <v>310</v>
      </c>
      <c r="E19" s="33" t="s">
        <v>311</v>
      </c>
      <c r="F19" s="4"/>
    </row>
    <row r="20" spans="2:6" ht="12.75">
      <c r="B20" s="32" t="s">
        <v>312</v>
      </c>
      <c r="C20" s="4"/>
      <c r="D20" s="4" t="s">
        <v>313</v>
      </c>
      <c r="E20" s="33" t="s">
        <v>314</v>
      </c>
      <c r="F20" s="4"/>
    </row>
    <row r="21" spans="2:6" ht="12.75">
      <c r="B21" s="32" t="s">
        <v>315</v>
      </c>
      <c r="C21" s="4"/>
      <c r="D21" s="4" t="s">
        <v>316</v>
      </c>
      <c r="E21" s="33" t="s">
        <v>306</v>
      </c>
      <c r="F21" s="4"/>
    </row>
    <row r="22" spans="2:6" ht="12.75">
      <c r="B22" s="32" t="s">
        <v>317</v>
      </c>
      <c r="C22" s="4"/>
      <c r="D22" s="4" t="s">
        <v>318</v>
      </c>
      <c r="E22" s="33" t="s">
        <v>306</v>
      </c>
      <c r="F22" s="4"/>
    </row>
    <row r="23" spans="2:6" ht="12.75">
      <c r="B23" s="32" t="s">
        <v>319</v>
      </c>
      <c r="C23" s="4"/>
      <c r="D23" s="4" t="s">
        <v>320</v>
      </c>
      <c r="E23" s="33" t="s">
        <v>314</v>
      </c>
      <c r="F23" s="4"/>
    </row>
    <row r="24" spans="2:6" ht="12.75">
      <c r="B24" s="169"/>
      <c r="C24" s="165"/>
      <c r="D24" s="165" t="s">
        <v>321</v>
      </c>
      <c r="E24" s="39" t="s">
        <v>306</v>
      </c>
      <c r="F24" s="4"/>
    </row>
    <row r="25" spans="2:6" ht="12.75">
      <c r="B25" s="167"/>
      <c r="C25" s="168"/>
      <c r="D25" s="168"/>
      <c r="E25" s="47"/>
      <c r="F25" s="4"/>
    </row>
    <row r="26" spans="2:6" ht="12.75">
      <c r="B26" s="32"/>
      <c r="C26" s="213" t="s">
        <v>322</v>
      </c>
      <c r="D26" s="4"/>
      <c r="E26" s="33"/>
      <c r="F26" s="4"/>
    </row>
    <row r="27" spans="2:6" ht="12.75">
      <c r="B27" s="32"/>
      <c r="C27" s="4"/>
      <c r="D27" s="4"/>
      <c r="E27" s="33"/>
      <c r="F27" s="4"/>
    </row>
    <row r="28" spans="2:6" ht="12.75">
      <c r="B28" s="32" t="s">
        <v>323</v>
      </c>
      <c r="C28" s="4"/>
      <c r="D28" s="4" t="s">
        <v>324</v>
      </c>
      <c r="E28" s="33"/>
      <c r="F28" s="4"/>
    </row>
    <row r="29" spans="2:6" ht="12.75">
      <c r="B29" s="32" t="s">
        <v>325</v>
      </c>
      <c r="C29" s="4"/>
      <c r="D29" s="4"/>
      <c r="E29" s="33"/>
      <c r="F29" s="4"/>
    </row>
    <row r="30" spans="2:6" ht="12.75">
      <c r="B30" s="32" t="s">
        <v>326</v>
      </c>
      <c r="C30" s="4"/>
      <c r="D30" s="4"/>
      <c r="E30" s="33"/>
      <c r="F30" s="4"/>
    </row>
    <row r="31" spans="2:6" ht="12.75">
      <c r="B31" s="32" t="s">
        <v>327</v>
      </c>
      <c r="C31" s="4"/>
      <c r="D31" s="4"/>
      <c r="E31" s="33"/>
      <c r="F31" s="4"/>
    </row>
    <row r="32" spans="2:6" ht="12.75">
      <c r="B32" s="32"/>
      <c r="C32" s="4" t="s">
        <v>177</v>
      </c>
      <c r="D32" s="4"/>
      <c r="E32" s="33"/>
      <c r="F32" s="4"/>
    </row>
    <row r="33" spans="2:6" ht="12.75">
      <c r="B33" s="169"/>
      <c r="C33" s="165"/>
      <c r="D33" s="165"/>
      <c r="E33" s="39"/>
      <c r="F33" s="4"/>
    </row>
    <row r="34" spans="2:6" ht="12.75">
      <c r="B34" s="167"/>
      <c r="C34" s="168"/>
      <c r="D34" s="168"/>
      <c r="E34" s="47"/>
      <c r="F34" s="4"/>
    </row>
    <row r="35" spans="2:6" ht="12.75">
      <c r="B35" s="32"/>
      <c r="C35" s="213" t="s">
        <v>328</v>
      </c>
      <c r="D35" s="4"/>
      <c r="E35" s="33"/>
      <c r="F35" s="4"/>
    </row>
    <row r="36" spans="2:6" ht="12.75">
      <c r="B36" s="32"/>
      <c r="C36" s="4"/>
      <c r="D36" s="4"/>
      <c r="E36" s="33"/>
      <c r="F36" s="4"/>
    </row>
    <row r="37" spans="2:6" ht="12.75">
      <c r="B37" s="32" t="s">
        <v>329</v>
      </c>
      <c r="C37" s="4"/>
      <c r="D37" s="4"/>
      <c r="E37" s="33"/>
      <c r="F37" s="4"/>
    </row>
    <row r="38" spans="2:6" ht="12.75">
      <c r="B38" s="32" t="s">
        <v>330</v>
      </c>
      <c r="C38" s="4"/>
      <c r="D38" s="4"/>
      <c r="E38" s="33"/>
      <c r="F38" s="4"/>
    </row>
    <row r="39" spans="2:6" ht="12.75">
      <c r="B39" s="32" t="s">
        <v>331</v>
      </c>
      <c r="C39" s="4"/>
      <c r="D39" s="4"/>
      <c r="E39" s="33"/>
      <c r="F39" s="4"/>
    </row>
    <row r="40" spans="2:6" ht="12.75">
      <c r="B40" s="32"/>
      <c r="C40" s="4" t="s">
        <v>177</v>
      </c>
      <c r="D40" s="4"/>
      <c r="E40" s="33"/>
      <c r="F40" s="4"/>
    </row>
    <row r="41" spans="2:6" ht="12.75">
      <c r="B41" s="169"/>
      <c r="C41" s="165"/>
      <c r="D41" s="165"/>
      <c r="E41" s="39"/>
      <c r="F41" s="4"/>
    </row>
    <row r="42" spans="2:6" ht="12.75">
      <c r="B42" s="167"/>
      <c r="C42" s="168"/>
      <c r="D42" s="168"/>
      <c r="E42" s="47"/>
      <c r="F42" s="4"/>
    </row>
    <row r="43" spans="2:6" ht="12.75">
      <c r="B43" s="32"/>
      <c r="C43" s="213" t="s">
        <v>332</v>
      </c>
      <c r="D43" s="4"/>
      <c r="E43" s="33"/>
      <c r="F43" s="4"/>
    </row>
    <row r="44" spans="2:6" ht="12.75">
      <c r="B44" s="32"/>
      <c r="C44" s="4"/>
      <c r="D44" s="4"/>
      <c r="E44" s="33"/>
      <c r="F44" s="4"/>
    </row>
    <row r="45" spans="2:5" ht="12.75">
      <c r="B45" s="32" t="s">
        <v>333</v>
      </c>
      <c r="C45" s="4" t="s">
        <v>334</v>
      </c>
      <c r="D45" s="4"/>
      <c r="E45" s="33"/>
    </row>
    <row r="46" spans="2:5" ht="12.75">
      <c r="B46" s="32" t="s">
        <v>335</v>
      </c>
      <c r="C46" s="4" t="s">
        <v>334</v>
      </c>
      <c r="D46" s="4"/>
      <c r="E46" s="33"/>
    </row>
    <row r="47" spans="2:5" ht="12.75">
      <c r="B47" s="32"/>
      <c r="C47" s="4"/>
      <c r="D47" s="4"/>
      <c r="E47" s="33"/>
    </row>
    <row r="48" spans="2:5" ht="12.75">
      <c r="B48" s="32"/>
      <c r="C48" s="4" t="s">
        <v>177</v>
      </c>
      <c r="D48" s="4"/>
      <c r="E48" s="33"/>
    </row>
    <row r="49" spans="2:5" ht="12.75">
      <c r="B49" s="169"/>
      <c r="C49" s="165"/>
      <c r="D49" s="165"/>
      <c r="E49" s="39"/>
    </row>
    <row r="50" spans="2:5" ht="12.75">
      <c r="B50" s="167"/>
      <c r="C50" s="168"/>
      <c r="D50" s="168"/>
      <c r="E50" s="47"/>
    </row>
    <row r="51" spans="2:5" ht="12.75">
      <c r="B51" s="32" t="s">
        <v>336</v>
      </c>
      <c r="C51" s="4"/>
      <c r="D51" s="4" t="s">
        <v>324</v>
      </c>
      <c r="E51" s="33"/>
    </row>
    <row r="52" spans="2:5" ht="12.75">
      <c r="B52" s="32"/>
      <c r="C52" s="4"/>
      <c r="D52" s="4" t="s">
        <v>337</v>
      </c>
      <c r="E52" s="33"/>
    </row>
    <row r="53" spans="2:5" ht="12.75">
      <c r="B53" s="169"/>
      <c r="C53" s="165"/>
      <c r="D53" s="165"/>
      <c r="E53" s="39"/>
    </row>
    <row r="55" spans="1:6" ht="12.75">
      <c r="A55" s="402"/>
      <c r="B55" s="402"/>
      <c r="C55" s="402"/>
      <c r="D55" s="402"/>
      <c r="E55" s="402"/>
      <c r="F55" s="402"/>
    </row>
  </sheetData>
  <sheetProtection/>
  <mergeCells count="2">
    <mergeCell ref="B3:E3"/>
    <mergeCell ref="A55:F55"/>
  </mergeCells>
  <printOptions horizontalCentered="1"/>
  <pageMargins left="0.1968503937007874" right="0.1968503937007874" top="0.984251968503937" bottom="0.984251968503937" header="0" footer="0"/>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Secretaria de Obras Públicas del Estado de Hidalgo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de Licitaciones</dc:title>
  <dc:subject>Licitación Pública a Precios Unitarios y Tiempo Determinado</dc:subject>
  <dc:creator>Dirección de Concursos, Licitaciones y Contratos.</dc:creator>
  <cp:keywords/>
  <dc:description/>
  <cp:lastModifiedBy>Propietario</cp:lastModifiedBy>
  <cp:lastPrinted>2019-11-11T16:44:57Z</cp:lastPrinted>
  <dcterms:created xsi:type="dcterms:W3CDTF">2002-11-04T17:46:50Z</dcterms:created>
  <dcterms:modified xsi:type="dcterms:W3CDTF">2019-11-11T17:16:41Z</dcterms:modified>
  <cp:category/>
  <cp:version/>
  <cp:contentType/>
  <cp:contentStatus/>
</cp:coreProperties>
</file>