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Yess\01\"/>
    </mc:Choice>
  </mc:AlternateContent>
  <xr:revisionPtr revIDLastSave="0" documentId="13_ncr:1_{0642AB53-1E01-4402-BE0B-88FF9A15F8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I64" i="1" l="1"/>
  <c r="F70" i="1"/>
  <c r="F65" i="1"/>
  <c r="G38" i="1" l="1"/>
  <c r="F63" i="1" l="1"/>
  <c r="F64" i="1"/>
  <c r="I57" i="1" l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8" i="1"/>
  <c r="I70" i="1"/>
  <c r="I69" i="1" s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G47" i="1"/>
  <c r="E47" i="1"/>
  <c r="D47" i="1"/>
  <c r="H38" i="1"/>
  <c r="E38" i="1"/>
  <c r="D38" i="1"/>
  <c r="H36" i="1"/>
  <c r="I36" i="1" s="1"/>
  <c r="G36" i="1"/>
  <c r="E36" i="1"/>
  <c r="F36" i="1" s="1"/>
  <c r="H29" i="1"/>
  <c r="G29" i="1"/>
  <c r="E29" i="1"/>
  <c r="D29" i="1"/>
  <c r="F29" i="1" s="1"/>
  <c r="I10" i="1"/>
  <c r="F10" i="1"/>
  <c r="I47" i="1" l="1"/>
  <c r="F47" i="1"/>
  <c r="I29" i="1"/>
  <c r="E42" i="1"/>
  <c r="D67" i="1"/>
  <c r="H67" i="1"/>
  <c r="E67" i="1"/>
  <c r="G67" i="1"/>
  <c r="F38" i="1"/>
  <c r="I38" i="1"/>
  <c r="G42" i="1"/>
  <c r="F56" i="1"/>
  <c r="H42" i="1"/>
  <c r="D42" i="1"/>
  <c r="D72" i="1" s="1"/>
  <c r="I67" i="1" l="1"/>
  <c r="E72" i="1"/>
  <c r="H72" i="1"/>
  <c r="G72" i="1"/>
  <c r="F42" i="1"/>
  <c r="I42" i="1"/>
  <c r="F61" i="1"/>
  <c r="F67" i="1" s="1"/>
  <c r="I56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<sst xmlns="http://schemas.openxmlformats.org/spreadsheetml/2006/main" count="74" uniqueCount="74">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</sst>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43" fontId="4" fillId="0" borderId="5" xfId="1" applyFont="1" applyBorder="1" applyAlignment="1" applyProtection="1">
      <alignment horizontal="right" vertical="center"/>
      <protection locked="0"/>
    </xf>
    <xf numFmtId="43" fontId="0" fillId="0" borderId="0" xfId="1" applyFont="1"/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0000000-0005-0000-0000-000003000000}"/>
    <cellStyle name="Millares 5" xfId="6" xr:uid="{00000000-0005-0000-0000-000004000000}"/>
    <cellStyle name="Millares 6" xfId="7" xr:uid="{00000000-0005-0000-0000-000005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zoomScale="90" zoomScaleNormal="90" workbookViewId="0">
      <pane ySplit="7" topLeftCell="A53" activePane="bottomLeft" state="frozen"/>
      <selection pane="bottomLeft" activeCell="G72" sqref="G72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59" t="s">
        <v>0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 t="s">
        <v>1</v>
      </c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62" t="s">
        <v>73</v>
      </c>
      <c r="B3" s="63"/>
      <c r="C3" s="63"/>
      <c r="D3" s="63"/>
      <c r="E3" s="63"/>
      <c r="F3" s="63"/>
      <c r="G3" s="63"/>
      <c r="H3" s="63"/>
      <c r="I3" s="64"/>
    </row>
    <row r="4" spans="1:9" ht="15.75" thickBot="1" x14ac:dyDescent="0.3">
      <c r="A4" s="65" t="s">
        <v>2</v>
      </c>
      <c r="B4" s="66"/>
      <c r="C4" s="66"/>
      <c r="D4" s="66"/>
      <c r="E4" s="66"/>
      <c r="F4" s="66"/>
      <c r="G4" s="66"/>
      <c r="H4" s="66"/>
      <c r="I4" s="67"/>
    </row>
    <row r="5" spans="1:9" ht="15.75" thickBot="1" x14ac:dyDescent="0.3">
      <c r="A5" s="68" t="s">
        <v>3</v>
      </c>
      <c r="B5" s="69"/>
      <c r="C5" s="70"/>
      <c r="D5" s="77" t="s">
        <v>4</v>
      </c>
      <c r="E5" s="78"/>
      <c r="F5" s="78"/>
      <c r="G5" s="78"/>
      <c r="H5" s="79"/>
      <c r="I5" s="80" t="s">
        <v>5</v>
      </c>
    </row>
    <row r="6" spans="1:9" x14ac:dyDescent="0.25">
      <c r="A6" s="71"/>
      <c r="B6" s="72"/>
      <c r="C6" s="73"/>
      <c r="D6" s="80" t="s">
        <v>6</v>
      </c>
      <c r="E6" s="80" t="s">
        <v>7</v>
      </c>
      <c r="F6" s="83" t="s">
        <v>8</v>
      </c>
      <c r="G6" s="83" t="s">
        <v>9</v>
      </c>
      <c r="H6" s="83" t="s">
        <v>10</v>
      </c>
      <c r="I6" s="81"/>
    </row>
    <row r="7" spans="1:9" ht="15.75" thickBot="1" x14ac:dyDescent="0.3">
      <c r="A7" s="74"/>
      <c r="B7" s="75"/>
      <c r="C7" s="76"/>
      <c r="D7" s="82"/>
      <c r="E7" s="82"/>
      <c r="F7" s="84"/>
      <c r="G7" s="84"/>
      <c r="H7" s="84"/>
      <c r="I7" s="82"/>
    </row>
    <row r="8" spans="1:9" x14ac:dyDescent="0.25">
      <c r="A8" s="87" t="s">
        <v>11</v>
      </c>
      <c r="B8" s="88"/>
      <c r="C8" s="88"/>
      <c r="D8" s="46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85" t="s">
        <v>12</v>
      </c>
      <c r="C10" s="86"/>
      <c r="D10" s="47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85" t="s">
        <v>13</v>
      </c>
      <c r="C11" s="86"/>
      <c r="D11" s="47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85" t="s">
        <v>14</v>
      </c>
      <c r="C12" s="86"/>
      <c r="D12" s="47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85" t="s">
        <v>15</v>
      </c>
      <c r="C13" s="86"/>
      <c r="D13" s="47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55" customFormat="1" x14ac:dyDescent="0.25">
      <c r="A14" s="7"/>
      <c r="B14" s="85" t="s">
        <v>16</v>
      </c>
      <c r="C14" s="86"/>
      <c r="D14" s="47">
        <v>50913059.118799999</v>
      </c>
      <c r="E14" s="2">
        <v>56487380.200999998</v>
      </c>
      <c r="F14" s="2">
        <f t="shared" si="0"/>
        <v>107400439.31979999</v>
      </c>
      <c r="G14" s="2">
        <v>107284590.47</v>
      </c>
      <c r="H14" s="2">
        <v>107284590.47</v>
      </c>
      <c r="I14" s="11">
        <f t="shared" si="1"/>
        <v>56371531.351199999</v>
      </c>
    </row>
    <row r="15" spans="1:9" x14ac:dyDescent="0.25">
      <c r="A15" s="7"/>
      <c r="B15" s="85" t="s">
        <v>17</v>
      </c>
      <c r="C15" s="86"/>
      <c r="D15" s="47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56" customFormat="1" x14ac:dyDescent="0.25">
      <c r="A16" s="7"/>
      <c r="B16" s="85" t="s">
        <v>18</v>
      </c>
      <c r="C16" s="86"/>
      <c r="D16" s="47">
        <v>271535275.18669999</v>
      </c>
      <c r="E16" s="2">
        <v>2774345.5375000001</v>
      </c>
      <c r="F16" s="2">
        <f t="shared" si="0"/>
        <v>274309620.72420001</v>
      </c>
      <c r="G16" s="2">
        <v>182764334.05000001</v>
      </c>
      <c r="H16" s="2">
        <v>182764334.05000001</v>
      </c>
      <c r="I16" s="11">
        <f t="shared" si="1"/>
        <v>-88770941.136699975</v>
      </c>
    </row>
    <row r="17" spans="1:9" x14ac:dyDescent="0.25">
      <c r="A17" s="7"/>
      <c r="B17" s="85" t="s">
        <v>19</v>
      </c>
      <c r="C17" s="86"/>
      <c r="D17" s="47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45" t="s">
        <v>20</v>
      </c>
      <c r="D18" s="47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45" t="s">
        <v>21</v>
      </c>
      <c r="D19" s="47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45" t="s">
        <v>22</v>
      </c>
      <c r="D20" s="47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45" t="s">
        <v>23</v>
      </c>
      <c r="D21" s="47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45" t="s">
        <v>24</v>
      </c>
      <c r="D22" s="47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45" t="s">
        <v>25</v>
      </c>
      <c r="D23" s="47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45" t="s">
        <v>26</v>
      </c>
      <c r="D24" s="47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45" t="s">
        <v>27</v>
      </c>
      <c r="D25" s="47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45" t="s">
        <v>28</v>
      </c>
      <c r="D26" s="47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45" t="s">
        <v>29</v>
      </c>
      <c r="D27" s="47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45" t="s">
        <v>30</v>
      </c>
      <c r="D28" s="47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85" t="s">
        <v>31</v>
      </c>
      <c r="C29" s="86"/>
      <c r="D29" s="47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45" t="s">
        <v>32</v>
      </c>
      <c r="D30" s="47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45" t="s">
        <v>33</v>
      </c>
      <c r="D31" s="47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45" t="s">
        <v>34</v>
      </c>
      <c r="D32" s="47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45" t="s">
        <v>35</v>
      </c>
      <c r="D33" s="47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45" t="s">
        <v>36</v>
      </c>
      <c r="D34" s="47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86" t="s">
        <v>37</v>
      </c>
      <c r="C35" s="86"/>
      <c r="D35" s="47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86" t="s">
        <v>38</v>
      </c>
      <c r="C36" s="86"/>
      <c r="D36" s="48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45" t="s">
        <v>39</v>
      </c>
      <c r="D37" s="49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85" t="s">
        <v>40</v>
      </c>
      <c r="C38" s="86"/>
      <c r="D38" s="50">
        <f t="shared" ref="D38:E38" si="4">SUM(D39:D40)</f>
        <v>1376350492</v>
      </c>
      <c r="E38" s="31">
        <f t="shared" si="4"/>
        <v>0</v>
      </c>
      <c r="F38" s="43">
        <f t="shared" si="0"/>
        <v>1376350492</v>
      </c>
      <c r="G38" s="31">
        <f t="shared" ref="G38:H38" si="5">SUM(G39:G40)</f>
        <v>781660386</v>
      </c>
      <c r="H38" s="31">
        <f t="shared" si="5"/>
        <v>781660386</v>
      </c>
      <c r="I38" s="11">
        <f t="shared" si="1"/>
        <v>-594690106</v>
      </c>
    </row>
    <row r="39" spans="1:9" s="44" customFormat="1" x14ac:dyDescent="0.25">
      <c r="A39" s="7"/>
      <c r="B39" s="45"/>
      <c r="C39" s="45" t="s">
        <v>41</v>
      </c>
      <c r="D39" s="47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57" customFormat="1" x14ac:dyDescent="0.25">
      <c r="A40" s="7"/>
      <c r="B40" s="54"/>
      <c r="C40" s="54" t="s">
        <v>42</v>
      </c>
      <c r="D40" s="48">
        <v>1376350492</v>
      </c>
      <c r="E40" s="14">
        <v>0</v>
      </c>
      <c r="F40" s="2">
        <f t="shared" si="0"/>
        <v>1376350492</v>
      </c>
      <c r="G40" s="14">
        <v>781660386</v>
      </c>
      <c r="H40" s="14">
        <v>781660386</v>
      </c>
      <c r="I40" s="11">
        <f t="shared" si="1"/>
        <v>-594690106</v>
      </c>
    </row>
    <row r="41" spans="1:9" x14ac:dyDescent="0.25">
      <c r="A41" s="7"/>
      <c r="B41" s="16"/>
      <c r="C41" s="45"/>
      <c r="D41" s="51"/>
      <c r="E41" s="40"/>
      <c r="F41" s="40"/>
      <c r="G41" s="40"/>
      <c r="H41" s="40"/>
      <c r="I41" s="8"/>
    </row>
    <row r="42" spans="1:9" x14ac:dyDescent="0.25">
      <c r="A42" s="87" t="s">
        <v>43</v>
      </c>
      <c r="B42" s="88"/>
      <c r="C42" s="88"/>
      <c r="D42" s="90">
        <f t="shared" ref="D42:H42" si="6">SUM(D10,D11,D12,D13,D14,D15,D16,D17,D29,D35,D36,D38)</f>
        <v>1698798826.3055</v>
      </c>
      <c r="E42" s="92">
        <f>SUM(E10,E11,E12,E13,E14,E15,E16,E17,E29,E35,E36,E38)</f>
        <v>59261725.738499999</v>
      </c>
      <c r="F42" s="90">
        <f>SUM(F10,F11,F12,F13,F14,F15,F16,F17,F29,F35,F36,F38)</f>
        <v>1758060552.0440001</v>
      </c>
      <c r="G42" s="91">
        <f>SUM(G10,G11,G12,G13,G14,G15,G16,G17,G29,G35,G36,G38)</f>
        <v>1071709310.52</v>
      </c>
      <c r="H42" s="92">
        <f t="shared" si="6"/>
        <v>1071709310.52</v>
      </c>
      <c r="I42" s="93">
        <f>SUM(I10,I11,I12,I13,I14,I15,I16,I17,I29,I35,I36,I38)</f>
        <v>-627089515.78549993</v>
      </c>
    </row>
    <row r="43" spans="1:9" x14ac:dyDescent="0.25">
      <c r="A43" s="87"/>
      <c r="B43" s="88"/>
      <c r="C43" s="88"/>
      <c r="D43" s="90"/>
      <c r="E43" s="92"/>
      <c r="F43" s="90"/>
      <c r="G43" s="91"/>
      <c r="H43" s="92"/>
      <c r="I43" s="93"/>
    </row>
    <row r="44" spans="1:9" x14ac:dyDescent="0.25">
      <c r="A44" s="87" t="s">
        <v>44</v>
      </c>
      <c r="B44" s="88"/>
      <c r="C44" s="89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87" t="s">
        <v>45</v>
      </c>
      <c r="B46" s="88"/>
      <c r="C46" s="89"/>
      <c r="D46" s="27"/>
      <c r="E46" s="27"/>
      <c r="F46" s="27"/>
      <c r="G46" s="27"/>
      <c r="H46" s="27"/>
      <c r="I46" s="3"/>
    </row>
    <row r="47" spans="1:9" x14ac:dyDescent="0.25">
      <c r="A47" s="7"/>
      <c r="B47" s="85" t="s">
        <v>46</v>
      </c>
      <c r="C47" s="94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4" si="8">SUM(D48,E48)</f>
        <v>0</v>
      </c>
      <c r="G48" s="9"/>
      <c r="H48" s="9"/>
      <c r="I48" s="11">
        <f t="shared" ref="I48:I63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85" t="s">
        <v>55</v>
      </c>
      <c r="C56" s="94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85" t="s">
        <v>60</v>
      </c>
      <c r="C61" s="94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58" customFormat="1" x14ac:dyDescent="0.25">
      <c r="A64" s="7"/>
      <c r="B64" s="85" t="s">
        <v>63</v>
      </c>
      <c r="C64" s="94"/>
      <c r="D64" s="41">
        <v>1716181650.9400001</v>
      </c>
      <c r="E64" s="41">
        <v>9435996.5999999996</v>
      </c>
      <c r="F64" s="41">
        <f t="shared" si="8"/>
        <v>1725617647.54</v>
      </c>
      <c r="G64" s="41">
        <v>931034529.89999998</v>
      </c>
      <c r="H64" s="41">
        <v>931034529.89999998</v>
      </c>
      <c r="I64" s="41">
        <f>H64-D64</f>
        <v>-785147121.04000008</v>
      </c>
    </row>
    <row r="65" spans="1:9" s="42" customFormat="1" x14ac:dyDescent="0.25">
      <c r="A65" s="7"/>
      <c r="B65" s="85" t="s">
        <v>64</v>
      </c>
      <c r="C65" s="94"/>
      <c r="D65" s="41">
        <v>0</v>
      </c>
      <c r="E65" s="41">
        <v>0</v>
      </c>
      <c r="F65" s="41">
        <f>SUM(D65,E65)</f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85"/>
      <c r="C66" s="94"/>
      <c r="D66" s="1"/>
      <c r="E66" s="1"/>
      <c r="F66" s="41"/>
      <c r="G66" s="1"/>
      <c r="H66" s="1"/>
      <c r="I66" s="3"/>
    </row>
    <row r="67" spans="1:9" x14ac:dyDescent="0.25">
      <c r="A67" s="87" t="s">
        <v>65</v>
      </c>
      <c r="B67" s="88"/>
      <c r="C67" s="89"/>
      <c r="D67" s="28">
        <f>SUM(D47,D56,D61,D64,D65)</f>
        <v>1716181650.9400001</v>
      </c>
      <c r="E67" s="28">
        <f t="shared" ref="E67:H67" si="12">SUM(E47,E56,E61,E64,E65)</f>
        <v>9435996.5999999996</v>
      </c>
      <c r="F67" s="28">
        <f t="shared" si="12"/>
        <v>1725617647.54</v>
      </c>
      <c r="G67" s="28">
        <f t="shared" si="12"/>
        <v>931034529.89999998</v>
      </c>
      <c r="H67" s="28">
        <f t="shared" si="12"/>
        <v>931034529.89999998</v>
      </c>
      <c r="I67" s="28">
        <f>SUM(I47,I56,I61,I64,I65)</f>
        <v>-785147121.04000008</v>
      </c>
    </row>
    <row r="68" spans="1:9" x14ac:dyDescent="0.25">
      <c r="A68" s="7"/>
      <c r="B68" s="85"/>
      <c r="C68" s="94"/>
      <c r="D68" s="1"/>
      <c r="E68" s="1"/>
      <c r="F68" s="2"/>
      <c r="G68" s="1"/>
      <c r="H68" s="1"/>
      <c r="I68" s="3"/>
    </row>
    <row r="69" spans="1:9" x14ac:dyDescent="0.25">
      <c r="A69" s="87" t="s">
        <v>66</v>
      </c>
      <c r="B69" s="88"/>
      <c r="C69" s="89"/>
      <c r="D69" s="28">
        <f t="shared" ref="D69:I69" si="13">D70</f>
        <v>0</v>
      </c>
      <c r="E69" s="28">
        <f t="shared" si="13"/>
        <v>496125434.74680001</v>
      </c>
      <c r="F69" s="31">
        <f t="shared" si="13"/>
        <v>496125434.74680001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85" t="s">
        <v>67</v>
      </c>
      <c r="C70" s="94"/>
      <c r="D70" s="52"/>
      <c r="E70" s="52">
        <v>496125434.74680001</v>
      </c>
      <c r="F70" s="52">
        <f>SUM(D70,E70)</f>
        <v>496125434.74680001</v>
      </c>
      <c r="G70" s="52"/>
      <c r="H70" s="52"/>
      <c r="I70" s="11">
        <f>H70-D70</f>
        <v>0</v>
      </c>
    </row>
    <row r="71" spans="1:9" x14ac:dyDescent="0.25">
      <c r="A71" s="7"/>
      <c r="B71" s="85"/>
      <c r="C71" s="94"/>
      <c r="D71" s="1"/>
      <c r="E71" s="1"/>
      <c r="F71" s="1"/>
      <c r="G71" s="1"/>
      <c r="H71" s="1"/>
      <c r="I71" s="3"/>
    </row>
    <row r="72" spans="1:9" x14ac:dyDescent="0.25">
      <c r="A72" s="87" t="s">
        <v>68</v>
      </c>
      <c r="B72" s="88"/>
      <c r="C72" s="89"/>
      <c r="D72" s="28">
        <f t="shared" ref="D72:H72" si="14">SUM(D42,D67,D69)</f>
        <v>3414980477.2455001</v>
      </c>
      <c r="E72" s="28">
        <f t="shared" si="14"/>
        <v>564823157.08529997</v>
      </c>
      <c r="F72" s="28">
        <f t="shared" si="14"/>
        <v>3979803634.3308001</v>
      </c>
      <c r="G72" s="29">
        <f t="shared" si="14"/>
        <v>2002743840.4200001</v>
      </c>
      <c r="H72" s="29">
        <f t="shared" si="14"/>
        <v>2002743840.4200001</v>
      </c>
      <c r="I72" s="30">
        <f>SUM(I42,I67,I69)</f>
        <v>-1412236636.8255</v>
      </c>
    </row>
    <row r="73" spans="1:9" x14ac:dyDescent="0.25">
      <c r="A73" s="7"/>
      <c r="B73" s="85"/>
      <c r="C73" s="94"/>
      <c r="D73" s="1"/>
      <c r="E73" s="1"/>
      <c r="F73" s="1"/>
      <c r="G73" s="1"/>
      <c r="H73" s="1"/>
      <c r="I73" s="3"/>
    </row>
    <row r="74" spans="1:9" x14ac:dyDescent="0.25">
      <c r="A74" s="7"/>
      <c r="B74" s="98" t="s">
        <v>69</v>
      </c>
      <c r="C74" s="89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99" t="s">
        <v>70</v>
      </c>
      <c r="C75" s="100"/>
      <c r="D75" s="1"/>
      <c r="E75" s="1">
        <v>427580348.41000003</v>
      </c>
      <c r="F75" s="2">
        <f>+D75+E75</f>
        <v>427580348.41000003</v>
      </c>
      <c r="G75" s="1"/>
      <c r="H75" s="1"/>
      <c r="I75" s="1"/>
    </row>
    <row r="76" spans="1:9" ht="26.25" customHeight="1" x14ac:dyDescent="0.25">
      <c r="A76" s="7"/>
      <c r="B76" s="99" t="s">
        <v>71</v>
      </c>
      <c r="C76" s="100"/>
      <c r="D76" s="33"/>
      <c r="E76" s="33">
        <v>68545086.340000004</v>
      </c>
      <c r="F76" s="2">
        <f>+D76+E76</f>
        <v>68545086.340000004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98" t="s">
        <v>72</v>
      </c>
      <c r="C78" s="89"/>
      <c r="D78" s="35">
        <f t="shared" ref="D78:I78" si="15">SUM(D75:D76)</f>
        <v>0</v>
      </c>
      <c r="E78" s="35">
        <f t="shared" si="15"/>
        <v>496125434.75</v>
      </c>
      <c r="F78" s="35">
        <f t="shared" si="15"/>
        <v>496125434.75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95"/>
      <c r="C79" s="96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97"/>
      <c r="B81" s="97"/>
      <c r="C81" s="97"/>
      <c r="D81" s="97"/>
      <c r="E81" s="97"/>
      <c r="F81" s="97"/>
      <c r="G81" s="97"/>
      <c r="H81" s="97"/>
      <c r="I81" s="97"/>
    </row>
    <row r="82" spans="1:9" x14ac:dyDescent="0.25">
      <c r="D82" s="53"/>
      <c r="E82" s="53"/>
      <c r="F82" s="53"/>
      <c r="G82" s="53"/>
      <c r="H82" s="53"/>
    </row>
    <row r="83" spans="1:9" x14ac:dyDescent="0.25">
      <c r="D83" s="53"/>
      <c r="E83" s="53"/>
      <c r="F83" s="53"/>
      <c r="G83" s="53"/>
      <c r="H83" s="53"/>
    </row>
  </sheetData>
  <mergeCells count="54">
    <mergeCell ref="B79:C79"/>
    <mergeCell ref="A81:I81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F42:F43"/>
    <mergeCell ref="G42:G43"/>
    <mergeCell ref="H42:H43"/>
    <mergeCell ref="I42:I43"/>
    <mergeCell ref="A43:C43"/>
    <mergeCell ref="D42:D43"/>
    <mergeCell ref="E42:E43"/>
    <mergeCell ref="A44:C44"/>
    <mergeCell ref="B35:C35"/>
    <mergeCell ref="B36:C36"/>
    <mergeCell ref="B38:C38"/>
    <mergeCell ref="A42:C42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F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2023-07-12T01:06:37Z</dcterms:modified>
</cp:coreProperties>
</file>