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rara\Desktop\2023\trimentre\2DO\2do. Trimestre Avance de Gestión\Información Disciplina Financiera\"/>
    </mc:Choice>
  </mc:AlternateContent>
  <bookViews>
    <workbookView xWindow="360" yWindow="135" windowWidth="12060" windowHeight="5985"/>
  </bookViews>
  <sheets>
    <sheet name="Formato 1 ESFD" sheetId="1" r:id="rId1"/>
  </sheets>
  <calcPr calcId="162913"/>
</workbook>
</file>

<file path=xl/calcChain.xml><?xml version="1.0" encoding="utf-8"?>
<calcChain xmlns="http://schemas.openxmlformats.org/spreadsheetml/2006/main">
  <c r="E80" i="1" l="1"/>
  <c r="E67" i="1"/>
  <c r="E62" i="1"/>
  <c r="B61" i="1"/>
  <c r="F80" i="1" l="1"/>
  <c r="F62" i="1"/>
  <c r="E78" i="1"/>
  <c r="E8" i="1" l="1"/>
  <c r="B59" i="1"/>
  <c r="F8" i="1" l="1"/>
  <c r="C61" i="1"/>
  <c r="C59" i="1"/>
  <c r="C30" i="1" l="1"/>
  <c r="F74" i="1" l="1"/>
  <c r="F67" i="1"/>
  <c r="F56" i="1"/>
  <c r="F41" i="1"/>
  <c r="F37" i="1"/>
  <c r="F30" i="1"/>
  <c r="F26" i="1"/>
  <c r="F22" i="1"/>
  <c r="F18" i="1"/>
  <c r="C40" i="1"/>
  <c r="C37" i="1"/>
  <c r="C24" i="1"/>
  <c r="C16" i="1"/>
  <c r="C8" i="1"/>
  <c r="F78" i="1" l="1"/>
  <c r="F46" i="1"/>
  <c r="F58" i="1" s="1"/>
  <c r="C46" i="1"/>
  <c r="B24" i="1"/>
  <c r="B16" i="1"/>
  <c r="B8" i="1"/>
  <c r="E30" i="1"/>
  <c r="E46" i="1" s="1"/>
  <c r="E58" i="1" s="1"/>
  <c r="E26" i="1"/>
  <c r="E74" i="1"/>
  <c r="E56" i="1"/>
  <c r="E41" i="1"/>
  <c r="B40" i="1"/>
  <c r="E37" i="1"/>
  <c r="B37" i="1"/>
  <c r="B30" i="1"/>
  <c r="E22" i="1"/>
  <c r="E18" i="1"/>
  <c r="B46" i="1" l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<sst xmlns="http://schemas.openxmlformats.org/spreadsheetml/2006/main" count="127" uniqueCount="124">
  <si>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</si>
  <si>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</si>
  <si>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</si>
  <si>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</si>
  <si>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</si>
  <si>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</si>
  <si>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</si>
  <si>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</si>
  <si>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</si>
  <si>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</si>
  <si>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</si>
  <si>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</si>
  <si>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</si>
  <si>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</si>
  <si>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</si>
  <si>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</si>
  <si>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</si>
  <si>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</si>
  <si>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</si>
  <si>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</si>
  <si>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</si>
  <si>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</si>
  <si>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</si>
  <si>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</si>
  <si>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</si>
  <si>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</si>
  <si>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</si>
  <si>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</si>
  <si>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</si>
  <si>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</si>
  <si>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</si>
  <si>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</si>
  <si>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</si>
  <si>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</si>
  <si>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</si>
  <si>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</si>
  <si>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</si>
  <si>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</si>
  <si>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</si>
  <si>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</si>
  <si>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</si>
  <si>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</si>
  <si>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</si>
  <si>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</si>
  <si>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</si>
  <si>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</si>
  <si>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</si>
  <si>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</si>
  <si>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</si>
  <si>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</si>
  <si>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</si>
  <si>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</si>
  <si>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</si>
  <si>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</si>
  <si>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</si>
  <si>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</si>
  <si>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</si>
  <si>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</si>
  <si>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</si>
  <si>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</si>
  <si>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</si>
  <si>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</si>
  <si>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</si>
  <si>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</si>
  <si>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</si>
  <si>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</si>
  <si>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</si>
  <si>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</si>
  <si>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</si>
  <si>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</si>
  <si>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</si>
  <si>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</si>
  <si>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</si>
  <si>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</si>
  <si>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</si>
  <si>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</si>
  <si>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</si>
  <si>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</si>
  <si>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</si>
  <si>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</si>
  <si>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</si>
  <si>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</si>
  <si>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</si>
  <si>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</si>
  <si>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</si>
  <si>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</si>
  <si>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</si>
  <si>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</si>
  <si>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</si>
  <si>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</si>
  <si>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</si>
  <si>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</si>
  <si>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</si>
  <si>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</si>
  <si>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</si>
  <si>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</si>
  <si>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</si>
  <si>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</si>
  <si>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</si>
  <si>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</si>
  <si>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</si>
  <si>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</si>
  <si>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</si>
  <si>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</si>
  <si>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</si>
  <si>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</si>
  <si>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</si>
  <si>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</si>
  <si>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</si>
  <si>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</si>
  <si>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</si>
  <si>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</si>
  <si>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</si>
  <si>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</si>
  <si>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</si>
  <si>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</si>
  <si>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</si>
  <si>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</si>
  <si>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</si>
  <si>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</si>
  <si>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</si>
  <si>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2022</t>
  </si>
  <si>
    <t>Al 31 de Diciembre de 2022 y al 30 de Junio de 2023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</si>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</sst>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8" fontId="2" fillId="0" borderId="2" xfId="1" applyNumberFormat="1" applyFont="1" applyBorder="1" applyAlignment="1" applyProtection="1">
      <alignment horizontal="right" vertical="center" wrapText="1"/>
      <protection locked="0"/>
    </xf>
    <xf numFmtId="44" fontId="2" fillId="0" borderId="2" xfId="1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8" fontId="2" fillId="4" borderId="2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/>
    </xf>
  </cellXfs>
  <cellStyles count="24">
    <cellStyle name="Millares" xfId="2" builtinId="3"/>
    <cellStyle name="Millares 2" xfId="3"/>
    <cellStyle name="Millares 2 2" xfId="8"/>
    <cellStyle name="Millares 2 3" xfId="13"/>
    <cellStyle name="Millares 2 4" xfId="21"/>
    <cellStyle name="Millares 3" xfId="7"/>
    <cellStyle name="Millares 3 2" xfId="12"/>
    <cellStyle name="Millares 3 3" xfId="20"/>
    <cellStyle name="Millares 4" xfId="5"/>
    <cellStyle name="Millares 4 2" xfId="10"/>
    <cellStyle name="Millares 4 3" xfId="18"/>
    <cellStyle name="Millares 5" xfId="4"/>
    <cellStyle name="Millares 5 2" xfId="9"/>
    <cellStyle name="Millares 5 3" xfId="17"/>
    <cellStyle name="Millares 6" xfId="16"/>
    <cellStyle name="Millares 7" xfId="15"/>
    <cellStyle name="Millares 8" xfId="23"/>
    <cellStyle name="Moneda" xfId="1" builtinId="4"/>
    <cellStyle name="Moneda 2" xfId="6"/>
    <cellStyle name="Moneda 2 2" xfId="11"/>
    <cellStyle name="Moneda 2 3" xfId="19"/>
    <cellStyle name="Moneda 3" xfId="14"/>
    <cellStyle name="Moneda 3 2" xf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B1" zoomScale="110" zoomScaleNormal="110" workbookViewId="0">
      <selection activeCell="E85" sqref="E85"/>
    </sheetView>
  </sheetViews>
  <sheetFormatPr baseColWidth="10" defaultRowHeight="15" x14ac:dyDescent="0.25"/>
  <cols>
    <col min="1" max="1" width="46" customWidth="1"/>
    <col min="2" max="2" width="22.140625" customWidth="1"/>
    <col min="3" max="3" width="20.5703125" bestFit="1" customWidth="1"/>
    <col min="4" max="4" width="69.7109375" bestFit="1" customWidth="1"/>
    <col min="5" max="5" width="20.5703125" customWidth="1"/>
    <col min="6" max="6" width="20.5703125" bestFit="1" customWidth="1"/>
    <col min="8" max="8" width="16.42578125" bestFit="1" customWidth="1"/>
  </cols>
  <sheetData>
    <row r="1" spans="1:6" x14ac:dyDescent="0.25">
      <c r="A1" s="36" t="s">
        <v>118</v>
      </c>
      <c r="B1" s="37"/>
      <c r="C1" s="37"/>
      <c r="D1" s="37"/>
      <c r="E1" s="37"/>
      <c r="F1" s="38"/>
    </row>
    <row r="2" spans="1:6" x14ac:dyDescent="0.25">
      <c r="A2" s="39" t="s">
        <v>119</v>
      </c>
      <c r="B2" s="40"/>
      <c r="C2" s="40"/>
      <c r="D2" s="40"/>
      <c r="E2" s="40"/>
      <c r="F2" s="41"/>
    </row>
    <row r="3" spans="1:6" x14ac:dyDescent="0.25">
      <c r="A3" s="39" t="s">
        <v>122</v>
      </c>
      <c r="B3" s="40"/>
      <c r="C3" s="40"/>
      <c r="D3" s="40"/>
      <c r="E3" s="40"/>
      <c r="F3" s="41"/>
    </row>
    <row r="4" spans="1:6" ht="15.75" thickBot="1" x14ac:dyDescent="0.3">
      <c r="A4" s="42" t="s">
        <v>120</v>
      </c>
      <c r="B4" s="43"/>
      <c r="C4" s="43"/>
      <c r="D4" s="43"/>
      <c r="E4" s="43"/>
      <c r="F4" s="44"/>
    </row>
    <row r="5" spans="1:6" s="3" customFormat="1" ht="26.25" thickBot="1" x14ac:dyDescent="0.25">
      <c r="A5" s="1" t="s">
        <v>0</v>
      </c>
      <c r="B5" s="28" t="s">
        <v>123</v>
      </c>
      <c r="C5" s="2" t="s">
        <v>121</v>
      </c>
      <c r="D5" s="2" t="s">
        <v>0</v>
      </c>
      <c r="E5" s="28" t="s">
        <v>123</v>
      </c>
      <c r="F5" s="2" t="s">
        <v>121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982241461.75</v>
      </c>
      <c r="C8" s="11">
        <f>SUM(C9:C15)</f>
        <v>684100738.94770002</v>
      </c>
      <c r="D8" s="9" t="s">
        <v>6</v>
      </c>
      <c r="E8" s="11">
        <f>SUM(E9:E17)</f>
        <v>223229303.69</v>
      </c>
      <c r="F8" s="11">
        <f>SUM(F9:F17)+0.01</f>
        <v>361706052.56999999</v>
      </c>
    </row>
    <row r="9" spans="1:6" s="3" customFormat="1" ht="12.75" x14ac:dyDescent="0.2">
      <c r="A9" s="12" t="s">
        <v>7</v>
      </c>
      <c r="B9" s="33">
        <v>70000</v>
      </c>
      <c r="C9" s="33">
        <v>83000</v>
      </c>
      <c r="D9" s="14" t="s">
        <v>8</v>
      </c>
      <c r="E9" s="33">
        <v>15775087.560000001</v>
      </c>
      <c r="F9" s="33">
        <v>15498292.73</v>
      </c>
    </row>
    <row r="10" spans="1:6" s="3" customFormat="1" ht="12.75" x14ac:dyDescent="0.2">
      <c r="A10" s="12" t="s">
        <v>9</v>
      </c>
      <c r="B10" s="33">
        <v>982162823.62</v>
      </c>
      <c r="C10" s="33">
        <v>684009100.81770003</v>
      </c>
      <c r="D10" s="14" t="s">
        <v>10</v>
      </c>
      <c r="E10" s="33">
        <v>71083670.099999994</v>
      </c>
      <c r="F10" s="33">
        <v>151962744.78</v>
      </c>
    </row>
    <row r="11" spans="1:6" s="3" customFormat="1" ht="12.75" x14ac:dyDescent="0.2">
      <c r="A11" s="12" t="s">
        <v>11</v>
      </c>
      <c r="B11" s="33">
        <v>8638.1299999999992</v>
      </c>
      <c r="C11" s="33">
        <v>8638.1299999999992</v>
      </c>
      <c r="D11" s="14" t="s">
        <v>12</v>
      </c>
      <c r="E11" s="33">
        <v>2823784.67</v>
      </c>
      <c r="F11" s="33">
        <v>2514437.4500000002</v>
      </c>
    </row>
    <row r="12" spans="1:6" s="3" customFormat="1" ht="12.75" x14ac:dyDescent="0.2">
      <c r="A12" s="12" t="s">
        <v>13</v>
      </c>
      <c r="B12" s="13">
        <v>0</v>
      </c>
      <c r="C12" s="13">
        <v>0</v>
      </c>
      <c r="D12" s="14" t="s">
        <v>14</v>
      </c>
      <c r="E12" s="33">
        <v>0</v>
      </c>
      <c r="F12" s="33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33">
        <v>10972324.199999999</v>
      </c>
      <c r="F13" s="33">
        <v>1019009.23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33">
        <v>0</v>
      </c>
      <c r="F14" s="33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33">
        <v>57575774.68</v>
      </c>
      <c r="F15" s="33">
        <v>107131656.93000001</v>
      </c>
    </row>
    <row r="16" spans="1:6" s="3" customFormat="1" ht="12.75" x14ac:dyDescent="0.2">
      <c r="A16" s="10" t="s">
        <v>21</v>
      </c>
      <c r="B16" s="11">
        <f>SUM(B17:B23)</f>
        <v>2422326958.8300004</v>
      </c>
      <c r="C16" s="11">
        <f>SUM(C17:C23)</f>
        <v>2433213400.23</v>
      </c>
      <c r="D16" s="14" t="s">
        <v>22</v>
      </c>
      <c r="E16" s="33">
        <v>0</v>
      </c>
      <c r="F16" s="33">
        <v>0</v>
      </c>
    </row>
    <row r="17" spans="1:6" s="3" customFormat="1" ht="12.75" x14ac:dyDescent="0.2">
      <c r="A17" s="15" t="s">
        <v>23</v>
      </c>
      <c r="B17" s="33">
        <v>2406693936.5900002</v>
      </c>
      <c r="C17" s="33">
        <v>2396916429.5700002</v>
      </c>
      <c r="D17" s="14" t="s">
        <v>24</v>
      </c>
      <c r="E17" s="33">
        <v>64998662.479999997</v>
      </c>
      <c r="F17" s="33">
        <v>83579911.439999998</v>
      </c>
    </row>
    <row r="18" spans="1:6" s="3" customFormat="1" ht="12.75" x14ac:dyDescent="0.2">
      <c r="A18" s="15" t="s">
        <v>25</v>
      </c>
      <c r="B18" s="33">
        <v>1430200.46</v>
      </c>
      <c r="C18" s="33">
        <v>0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33">
        <v>11062527.890000001</v>
      </c>
      <c r="C19" s="33">
        <v>34270771.850000001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33">
        <v>153215.60999999999</v>
      </c>
      <c r="C20" s="33">
        <v>139533.85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33">
        <v>0</v>
      </c>
      <c r="C21" s="33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33">
        <v>2987078.28</v>
      </c>
      <c r="C22" s="33">
        <v>1886664.96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33">
        <v>0</v>
      </c>
      <c r="C23" s="33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108223371.87</v>
      </c>
      <c r="C24" s="11">
        <f>SUM(C25:C29)</f>
        <v>28546447.5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33">
        <v>1894842.4</v>
      </c>
      <c r="C25" s="33">
        <v>575225.24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33">
        <v>0</v>
      </c>
      <c r="C26" s="33">
        <v>0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33">
        <v>0</v>
      </c>
      <c r="C27" s="33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33">
        <v>106328529.47</v>
      </c>
      <c r="C28" s="33">
        <v>27971222.260000002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33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32">
        <f>SUM(B31:B35)</f>
        <v>0</v>
      </c>
      <c r="C30" s="32">
        <f>SUM(C31:C35)</f>
        <v>0</v>
      </c>
      <c r="D30" s="9" t="s">
        <v>50</v>
      </c>
      <c r="E30" s="11">
        <f>SUM(E31:E36)</f>
        <v>1561284385.29</v>
      </c>
      <c r="F30" s="11">
        <f>SUM(F31:F36)</f>
        <v>1483083233.9200001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33">
        <v>1561284385.29</v>
      </c>
      <c r="F34" s="33">
        <v>1483083233.9200001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3512791792.4500003</v>
      </c>
      <c r="C46" s="22">
        <f>SUM(C8+C16+C24+C30+C36+C37+C40)</f>
        <v>3145860586.6777</v>
      </c>
      <c r="D46" s="9" t="s">
        <v>80</v>
      </c>
      <c r="E46" s="11">
        <f>SUM(E8,E18,E22,E25,E26,E30,E37,E41)</f>
        <v>1784513688.98</v>
      </c>
      <c r="F46" s="11">
        <f>SUM(F8,F18,F22,F25,F26,F30,F37,F41)</f>
        <v>1844789286.49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31">
        <v>1612224217.74</v>
      </c>
      <c r="C49" s="31">
        <v>1531580431.5599999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31">
        <v>4526836595.1499996</v>
      </c>
      <c r="C51" s="31">
        <v>4409529022.1400003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31">
        <v>2657711932.4899998</v>
      </c>
      <c r="C52" s="31">
        <v>2416333507.5</v>
      </c>
      <c r="D52" s="14" t="s">
        <v>90</v>
      </c>
      <c r="E52" s="24">
        <v>0</v>
      </c>
      <c r="F52" s="24">
        <v>0</v>
      </c>
    </row>
    <row r="53" spans="1:6" s="3" customFormat="1" ht="12.75" customHeight="1" x14ac:dyDescent="0.2">
      <c r="A53" s="15" t="s">
        <v>91</v>
      </c>
      <c r="B53" s="31">
        <v>50735768.829999998</v>
      </c>
      <c r="C53" s="31">
        <v>50495615.020000003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16">
        <v>-922844648.64999998</v>
      </c>
      <c r="C54" s="16">
        <v>-826592433.58000004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1784513688.98</v>
      </c>
      <c r="F58" s="11">
        <f>SUM(F46,F56)</f>
        <v>1844789286.49</v>
      </c>
    </row>
    <row r="59" spans="1:6" s="3" customFormat="1" ht="12.75" x14ac:dyDescent="0.2">
      <c r="A59" s="7" t="s">
        <v>100</v>
      </c>
      <c r="B59" s="34">
        <f>SUM(B49,B50,B51,B52,B53,B54,B55,B56,B57)</f>
        <v>7924663865.5599995</v>
      </c>
      <c r="C59" s="34">
        <f>SUM(C49,C50,C51,C52,C53,C54,C55,C56,C57)-0.01</f>
        <v>7581346142.6300011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SUM(B46,B59)-0.01</f>
        <v>11437455658</v>
      </c>
      <c r="C61" s="22">
        <f>SUM(C46,C59)</f>
        <v>10727206729.307701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SUM(E63:E65)-0.01</f>
        <v>4691775558.1599998</v>
      </c>
      <c r="F62" s="11">
        <f>SUM(F63:F65)</f>
        <v>4691775558.1700001</v>
      </c>
    </row>
    <row r="63" spans="1:6" s="3" customFormat="1" ht="12.75" x14ac:dyDescent="0.2">
      <c r="A63" s="15"/>
      <c r="B63" s="20"/>
      <c r="C63" s="20"/>
      <c r="D63" s="14" t="s">
        <v>104</v>
      </c>
      <c r="E63" s="33">
        <v>4585570778.6700001</v>
      </c>
      <c r="F63" s="33">
        <v>4585570778.6700001</v>
      </c>
    </row>
    <row r="64" spans="1:6" s="3" customFormat="1" ht="12.75" x14ac:dyDescent="0.2">
      <c r="A64" s="15"/>
      <c r="B64" s="20"/>
      <c r="C64" s="20"/>
      <c r="D64" s="14" t="s">
        <v>105</v>
      </c>
      <c r="E64" s="33">
        <v>106204779.5</v>
      </c>
      <c r="F64" s="33">
        <v>106204779.5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</f>
        <v>4961166410.8699989</v>
      </c>
      <c r="F67" s="11">
        <f>SUM(F68:F72)</f>
        <v>4190641884.6600003</v>
      </c>
    </row>
    <row r="68" spans="1:8" s="3" customFormat="1" ht="12.75" x14ac:dyDescent="0.2">
      <c r="A68" s="15"/>
      <c r="B68" s="20"/>
      <c r="C68" s="20"/>
      <c r="D68" s="14" t="s">
        <v>108</v>
      </c>
      <c r="E68" s="33">
        <v>779944252.40999997</v>
      </c>
      <c r="F68" s="30">
        <v>736691672.36000001</v>
      </c>
      <c r="H68" s="29"/>
    </row>
    <row r="69" spans="1:8" s="3" customFormat="1" ht="12.75" x14ac:dyDescent="0.2">
      <c r="A69" s="15"/>
      <c r="B69" s="20"/>
      <c r="C69" s="20"/>
      <c r="D69" s="14" t="s">
        <v>109</v>
      </c>
      <c r="E69" s="33">
        <v>3678162922.9499998</v>
      </c>
      <c r="F69" s="30">
        <v>3411306765.9000001</v>
      </c>
    </row>
    <row r="70" spans="1:8" s="3" customFormat="1" ht="12.75" x14ac:dyDescent="0.2">
      <c r="A70" s="15"/>
      <c r="B70" s="20"/>
      <c r="C70" s="20"/>
      <c r="D70" s="14" t="s">
        <v>110</v>
      </c>
      <c r="E70" s="33">
        <v>42643446.399999999</v>
      </c>
      <c r="F70" s="33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33">
        <v>460415789.11000001</v>
      </c>
      <c r="F71" s="33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29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9652941969.0299988</v>
      </c>
      <c r="F78" s="11">
        <f>SUM(F62,F67,F74)</f>
        <v>8882417442.8299999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3.5" x14ac:dyDescent="0.2">
      <c r="A80" s="15"/>
      <c r="B80" s="20"/>
      <c r="C80" s="20"/>
      <c r="D80" s="9" t="s">
        <v>117</v>
      </c>
      <c r="E80" s="22">
        <f>SUM(E58,E78)-0.01</f>
        <v>11437455657.999998</v>
      </c>
      <c r="F80" s="22">
        <f>SUM(F58,F78)-0.01</f>
        <v>10727206729.309999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5"/>
      <c r="B83" s="35"/>
      <c r="C83" s="35"/>
      <c r="D83" s="35"/>
      <c r="E83" s="35"/>
      <c r="F83" s="35"/>
    </row>
    <row r="84" spans="1:6" s="3" customFormat="1" ht="12.75" x14ac:dyDescent="0.2">
      <c r="E84" s="27"/>
      <c r="F84" s="27"/>
    </row>
    <row r="85" spans="1:6" s="3" customFormat="1" ht="12.75" x14ac:dyDescent="0.2">
      <c r="E85" s="45"/>
      <c r="F85" s="27"/>
    </row>
    <row r="86" spans="1:6" s="3" customFormat="1" ht="12.75" x14ac:dyDescent="0.2"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Zaira Dolores Rodriguez Avila</cp:lastModifiedBy>
  <cp:lastPrinted>2017-04-26T00:17:51Z</cp:lastPrinted>
  <dcterms:created xsi:type="dcterms:W3CDTF">2017-04-19T19:31:08Z</dcterms:created>
  <dcterms:modified xsi:type="dcterms:W3CDTF">2023-07-06T22:25:07Z</dcterms:modified>
</cp:coreProperties>
</file>