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19440" windowHeight="13140" activeTab="0"/>
  </bookViews>
  <sheets>
    <sheet name="6 A" sheetId="1" r:id="rId1"/>
  </sheets>
  <externalReferences>
    <externalReference r:id="rId4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_xlnm.Print_Titles" localSheetId="0">'6 A'!$2:$8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<sst xmlns="http://schemas.openxmlformats.org/spreadsheetml/2006/main" count="163" uniqueCount="90">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</sst>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0" fillId="0" borderId="0" xfId="0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Border="1" applyAlignment="1">
      <alignment vertical="center"/>
    </xf>
    <xf numFmtId="43" fontId="34" fillId="33" borderId="11" xfId="46" applyFont="1" applyFill="1" applyBorder="1" applyAlignment="1" applyProtection="1">
      <alignment vertical="center"/>
      <protection locked="0"/>
    </xf>
    <xf numFmtId="0" fontId="34" fillId="33" borderId="11" xfId="0" applyFont="1" applyFill="1" applyBorder="1" applyAlignment="1">
      <alignment horizontal="left" indent="3"/>
    </xf>
    <xf numFmtId="43" fontId="0" fillId="33" borderId="11" xfId="46" applyFont="1" applyFill="1" applyBorder="1" applyAlignment="1">
      <alignment vertical="center"/>
    </xf>
    <xf numFmtId="0" fontId="0" fillId="33" borderId="11" xfId="0" applyFill="1" applyBorder="1" applyAlignment="1">
      <alignment horizontal="left" indent="3"/>
    </xf>
    <xf numFmtId="43" fontId="0" fillId="33" borderId="11" xfId="46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 indent="9"/>
    </xf>
    <xf numFmtId="0" fontId="0" fillId="33" borderId="11" xfId="0" applyFill="1" applyBorder="1" applyAlignment="1">
      <alignment horizontal="left" indent="9"/>
    </xf>
    <xf numFmtId="0" fontId="0" fillId="33" borderId="11" xfId="0" applyFill="1" applyBorder="1" applyAlignment="1">
      <alignment horizontal="left" vertical="center" indent="6"/>
    </xf>
    <xf numFmtId="43" fontId="0" fillId="0" borderId="12" xfId="48" applyFont="1" applyBorder="1" applyAlignment="1">
      <alignment vertical="center"/>
    </xf>
    <xf numFmtId="43" fontId="0" fillId="0" borderId="11" xfId="48" applyFont="1" applyBorder="1" applyAlignment="1">
      <alignment vertical="center"/>
    </xf>
    <xf numFmtId="43" fontId="0" fillId="0" borderId="11" xfId="46" applyFont="1" applyBorder="1" applyAlignment="1">
      <alignment vertical="center"/>
    </xf>
    <xf numFmtId="0" fontId="34" fillId="33" borderId="11" xfId="0" applyFont="1" applyFill="1" applyBorder="1" applyAlignment="1">
      <alignment horizontal="left" vertical="center" indent="3"/>
    </xf>
    <xf numFmtId="0" fontId="0" fillId="33" borderId="11" xfId="0" applyFill="1" applyBorder="1" applyAlignment="1">
      <alignment horizontal="left" vertical="center" indent="3"/>
    </xf>
    <xf numFmtId="0" fontId="34" fillId="33" borderId="13" xfId="0" applyFont="1" applyFill="1" applyBorder="1" applyAlignment="1">
      <alignment horizontal="left" vertical="center" indent="3"/>
    </xf>
    <xf numFmtId="43" fontId="34" fillId="34" borderId="14" xfId="46" applyFont="1" applyFill="1" applyBorder="1" applyAlignment="1">
      <alignment horizontal="center" vertical="center" wrapText="1"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33" borderId="12" xfId="46" applyFont="1" applyFill="1" applyBorder="1" applyAlignment="1" applyProtection="1">
      <alignment vertical="center"/>
      <protection locked="0"/>
    </xf>
    <xf numFmtId="43" fontId="0" fillId="33" borderId="12" xfId="46" applyFont="1" applyFill="1" applyBorder="1" applyAlignment="1">
      <alignment vertical="center"/>
    </xf>
    <xf numFmtId="43" fontId="34" fillId="33" borderId="12" xfId="46" applyFont="1" applyFill="1" applyBorder="1" applyAlignment="1" applyProtection="1">
      <alignment vertical="center"/>
      <protection locked="0"/>
    </xf>
    <xf numFmtId="43" fontId="0" fillId="0" borderId="15" xfId="46" applyFont="1" applyBorder="1" applyAlignment="1">
      <alignment/>
    </xf>
    <xf numFmtId="43" fontId="0" fillId="0" borderId="11" xfId="51" applyFont="1" applyBorder="1" applyAlignment="1">
      <alignment/>
    </xf>
    <xf numFmtId="43" fontId="34" fillId="33" borderId="16" xfId="46" applyFont="1" applyFill="1" applyBorder="1" applyAlignment="1" applyProtection="1">
      <alignment vertical="center"/>
      <protection locked="0"/>
    </xf>
    <xf numFmtId="43" fontId="34" fillId="34" borderId="13" xfId="46" applyFont="1" applyFill="1" applyBorder="1" applyAlignment="1">
      <alignment horizontal="center" vertical="center" wrapText="1"/>
    </xf>
    <xf numFmtId="43" fontId="34" fillId="34" borderId="17" xfId="46" applyFont="1" applyFill="1" applyBorder="1" applyAlignment="1">
      <alignment horizontal="center" vertical="center" wrapText="1"/>
    </xf>
    <xf numFmtId="43" fontId="0" fillId="33" borderId="16" xfId="46" applyFont="1" applyFill="1" applyBorder="1" applyAlignment="1" applyProtection="1">
      <alignment vertical="center"/>
      <protection locked="0"/>
    </xf>
    <xf numFmtId="43" fontId="0" fillId="33" borderId="16" xfId="46" applyFont="1" applyFill="1" applyBorder="1" applyAlignment="1">
      <alignment vertical="center"/>
    </xf>
    <xf numFmtId="43" fontId="0" fillId="0" borderId="18" xfId="46" applyFont="1" applyBorder="1" applyAlignment="1">
      <alignment/>
    </xf>
    <xf numFmtId="43" fontId="34" fillId="34" borderId="19" xfId="46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43" fontId="34" fillId="34" borderId="14" xfId="4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4" borderId="13" xfId="0" applyFont="1" applyFill="1" applyBorder="1" applyAlignment="1" applyProtection="1">
      <alignment horizontal="center" vertical="center"/>
      <protection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showGridLines="0" tabSelected="1" zoomScale="80" zoomScaleNormal="80" zoomScaleSheetLayoutView="80" zoomScalePageLayoutView="0" workbookViewId="0" topLeftCell="A1">
      <selection activeCell="B9" sqref="B9"/>
    </sheetView>
  </sheetViews>
  <sheetFormatPr defaultColWidth="10.7109375" defaultRowHeight="15" zeroHeight="1"/>
  <cols>
    <col min="1" max="1" width="102.8515625" style="0" customWidth="1"/>
    <col min="2" max="2" width="25.421875" style="1" bestFit="1" customWidth="1"/>
    <col min="3" max="3" width="21.140625" style="1" bestFit="1" customWidth="1"/>
    <col min="4" max="4" width="25.421875" style="1" bestFit="1" customWidth="1"/>
    <col min="5" max="5" width="23.140625" style="1" bestFit="1" customWidth="1"/>
    <col min="6" max="6" width="23.57421875" style="1" bestFit="1" customWidth="1"/>
    <col min="7" max="7" width="24.00390625" style="1" customWidth="1"/>
    <col min="8" max="16384" width="0" style="0" hidden="1" customWidth="1"/>
  </cols>
  <sheetData>
    <row r="1" spans="1:7" ht="56.25" customHeight="1">
      <c r="A1" s="58" t="s">
        <v>87</v>
      </c>
      <c r="B1" s="59"/>
      <c r="C1" s="59"/>
      <c r="D1" s="59"/>
      <c r="E1" s="59"/>
      <c r="F1" s="59"/>
      <c r="G1" s="59"/>
    </row>
    <row r="2" spans="1:7" ht="15">
      <c r="A2" s="60" t="s">
        <v>88</v>
      </c>
      <c r="B2" s="60"/>
      <c r="C2" s="60"/>
      <c r="D2" s="60"/>
      <c r="E2" s="60"/>
      <c r="F2" s="60"/>
      <c r="G2" s="60"/>
    </row>
    <row r="3" spans="1:7" ht="15">
      <c r="A3" s="61" t="s">
        <v>86</v>
      </c>
      <c r="B3" s="61"/>
      <c r="C3" s="61"/>
      <c r="D3" s="61"/>
      <c r="E3" s="61"/>
      <c r="F3" s="61"/>
      <c r="G3" s="61"/>
    </row>
    <row r="4" spans="1:7" ht="15">
      <c r="A4" s="61" t="s">
        <v>85</v>
      </c>
      <c r="B4" s="61"/>
      <c r="C4" s="61"/>
      <c r="D4" s="61"/>
      <c r="E4" s="61"/>
      <c r="F4" s="61"/>
      <c r="G4" s="61"/>
    </row>
    <row r="5" spans="1:7" ht="15">
      <c r="A5" s="62" t="s">
        <v>89</v>
      </c>
      <c r="B5" s="62"/>
      <c r="C5" s="62"/>
      <c r="D5" s="62"/>
      <c r="E5" s="62"/>
      <c r="F5" s="62"/>
      <c r="G5" s="62"/>
    </row>
    <row r="6" spans="1:7" ht="15">
      <c r="A6" s="63" t="s">
        <v>84</v>
      </c>
      <c r="B6" s="63"/>
      <c r="C6" s="63"/>
      <c r="D6" s="63"/>
      <c r="E6" s="63"/>
      <c r="F6" s="63"/>
      <c r="G6" s="63"/>
    </row>
    <row r="7" spans="1:7" ht="15" customHeight="1">
      <c r="A7" s="56" t="s">
        <v>83</v>
      </c>
      <c r="B7" s="57" t="s">
        <v>82</v>
      </c>
      <c r="C7" s="57"/>
      <c r="D7" s="57"/>
      <c r="E7" s="57"/>
      <c r="F7" s="57"/>
      <c r="G7" s="57" t="s">
        <v>81</v>
      </c>
    </row>
    <row r="8" spans="1:7" ht="30">
      <c r="A8" s="56"/>
      <c r="B8" s="19" t="s">
        <v>80</v>
      </c>
      <c r="C8" s="19" t="s">
        <v>79</v>
      </c>
      <c r="D8" s="51" t="s">
        <v>78</v>
      </c>
      <c r="E8" s="50" t="s">
        <v>77</v>
      </c>
      <c r="F8" s="55" t="s">
        <v>76</v>
      </c>
      <c r="G8" s="57"/>
    </row>
    <row r="9" spans="1:7" ht="15">
      <c r="A9" s="18" t="s">
        <v>75</v>
      </c>
      <c r="B9" s="5">
        <f aca="true" t="shared" si="0" ref="B9:G9">SUM(B10,B18,B28,B38,B48,B58,B62,B71,B75)</f>
        <v>1083405452.7800002</v>
      </c>
      <c r="C9" s="5">
        <f t="shared" si="0"/>
        <v>738302197.27</v>
      </c>
      <c r="D9" s="49">
        <f t="shared" si="0"/>
        <v>1821707650.05</v>
      </c>
      <c r="E9" s="5">
        <f t="shared" si="0"/>
        <v>1618568475.33</v>
      </c>
      <c r="F9" s="46">
        <f t="shared" si="0"/>
        <v>1257132303.1399999</v>
      </c>
      <c r="G9" s="5">
        <f t="shared" si="0"/>
        <v>203139174.72</v>
      </c>
    </row>
    <row r="10" spans="1:7" ht="15">
      <c r="A10" s="12" t="s">
        <v>73</v>
      </c>
      <c r="B10" s="9">
        <f aca="true" t="shared" si="1" ref="B10:G10">SUM(B11:B17)</f>
        <v>357175308.68000007</v>
      </c>
      <c r="C10" s="9">
        <f t="shared" si="1"/>
        <v>-24894608.52999997</v>
      </c>
      <c r="D10" s="52">
        <f t="shared" si="1"/>
        <v>332280700.15000004</v>
      </c>
      <c r="E10" s="9">
        <f t="shared" si="1"/>
        <v>332280700.15000004</v>
      </c>
      <c r="F10" s="44">
        <f t="shared" si="1"/>
        <v>319088930.5</v>
      </c>
      <c r="G10" s="9">
        <f t="shared" si="1"/>
        <v>0</v>
      </c>
    </row>
    <row r="11" spans="1:7" ht="15">
      <c r="A11" s="10" t="s">
        <v>72</v>
      </c>
      <c r="B11" s="14">
        <v>121545296.25</v>
      </c>
      <c r="C11" s="32">
        <v>34551837.76000003</v>
      </c>
      <c r="D11" s="52">
        <f aca="true" t="shared" si="2" ref="D11:D17">+B11+C11</f>
        <v>156097134.01000002</v>
      </c>
      <c r="E11" s="48">
        <v>156097134.01000002</v>
      </c>
      <c r="F11" s="38">
        <v>156097134.01000002</v>
      </c>
      <c r="G11" s="9">
        <f aca="true" t="shared" si="3" ref="G11:G17">D11-E11</f>
        <v>0</v>
      </c>
    </row>
    <row r="12" spans="1:7" ht="15">
      <c r="A12" s="10" t="s">
        <v>71</v>
      </c>
      <c r="B12" s="14">
        <v>4083505.02</v>
      </c>
      <c r="C12" s="32">
        <v>-3368882.93</v>
      </c>
      <c r="D12" s="52">
        <f t="shared" si="2"/>
        <v>714622.0899999999</v>
      </c>
      <c r="E12" s="48">
        <v>714622.09</v>
      </c>
      <c r="F12" s="38">
        <v>714622.09</v>
      </c>
      <c r="G12" s="9">
        <f t="shared" si="3"/>
        <v>0</v>
      </c>
    </row>
    <row r="13" spans="1:7" ht="15">
      <c r="A13" s="10" t="s">
        <v>70</v>
      </c>
      <c r="B13" s="14">
        <v>153670136.61</v>
      </c>
      <c r="C13" s="32">
        <v>-51549523.12</v>
      </c>
      <c r="D13" s="52">
        <f t="shared" si="2"/>
        <v>102120613.49000001</v>
      </c>
      <c r="E13" s="48">
        <v>102120613.49</v>
      </c>
      <c r="F13" s="38">
        <v>102063237.66</v>
      </c>
      <c r="G13" s="9">
        <f t="shared" si="3"/>
        <v>0</v>
      </c>
    </row>
    <row r="14" spans="1:7" ht="15">
      <c r="A14" s="10" t="s">
        <v>69</v>
      </c>
      <c r="B14" s="14">
        <v>2345626.61</v>
      </c>
      <c r="C14" s="32">
        <v>2456270.93</v>
      </c>
      <c r="D14" s="52">
        <f t="shared" si="2"/>
        <v>4801897.54</v>
      </c>
      <c r="E14" s="48">
        <v>4801897.54</v>
      </c>
      <c r="F14" s="38">
        <v>2501897.54</v>
      </c>
      <c r="G14" s="9">
        <f t="shared" si="3"/>
        <v>0</v>
      </c>
    </row>
    <row r="15" spans="1:7" ht="15">
      <c r="A15" s="10" t="s">
        <v>68</v>
      </c>
      <c r="B15" s="14">
        <v>69651662.97</v>
      </c>
      <c r="C15" s="32">
        <v>-15490697.95</v>
      </c>
      <c r="D15" s="52">
        <f t="shared" si="2"/>
        <v>54160965.019999996</v>
      </c>
      <c r="E15" s="48">
        <v>54160965.02</v>
      </c>
      <c r="F15" s="38">
        <v>52953428.2</v>
      </c>
      <c r="G15" s="9">
        <f t="shared" si="3"/>
        <v>0</v>
      </c>
    </row>
    <row r="16" spans="1:7" ht="15">
      <c r="A16" s="10" t="s">
        <v>67</v>
      </c>
      <c r="B16" s="14">
        <v>0</v>
      </c>
      <c r="C16" s="32">
        <v>0</v>
      </c>
      <c r="D16" s="52">
        <f t="shared" si="2"/>
        <v>0</v>
      </c>
      <c r="E16" s="48">
        <v>0</v>
      </c>
      <c r="F16" s="38">
        <v>0</v>
      </c>
      <c r="G16" s="9">
        <f t="shared" si="3"/>
        <v>0</v>
      </c>
    </row>
    <row r="17" spans="1:7" ht="15">
      <c r="A17" s="10" t="s">
        <v>66</v>
      </c>
      <c r="B17" s="14">
        <v>5879081.22</v>
      </c>
      <c r="C17" s="32">
        <v>8506386.78</v>
      </c>
      <c r="D17" s="52">
        <f t="shared" si="2"/>
        <v>14385468</v>
      </c>
      <c r="E17" s="48">
        <v>14385468</v>
      </c>
      <c r="F17" s="38">
        <v>4758611</v>
      </c>
      <c r="G17" s="9">
        <f t="shared" si="3"/>
        <v>0</v>
      </c>
    </row>
    <row r="18" spans="1:7" ht="15">
      <c r="A18" s="12" t="s">
        <v>65</v>
      </c>
      <c r="B18" s="9">
        <f aca="true" t="shared" si="4" ref="B18:G18">SUM(B19:B27)</f>
        <v>30296810.380000003</v>
      </c>
      <c r="C18" s="9">
        <f t="shared" si="4"/>
        <v>-8046767.92</v>
      </c>
      <c r="D18" s="52">
        <f t="shared" si="4"/>
        <v>22250042.46</v>
      </c>
      <c r="E18" s="9">
        <f t="shared" si="4"/>
        <v>22250042.46</v>
      </c>
      <c r="F18" s="44">
        <f t="shared" si="4"/>
        <v>13122714.49</v>
      </c>
      <c r="G18" s="9">
        <f t="shared" si="4"/>
        <v>-2.3283064365386963E-10</v>
      </c>
    </row>
    <row r="19" spans="1:7" ht="15">
      <c r="A19" s="10" t="s">
        <v>64</v>
      </c>
      <c r="B19" s="14">
        <v>11948996.6</v>
      </c>
      <c r="C19" s="33">
        <v>-4425724.23</v>
      </c>
      <c r="D19" s="52">
        <f aca="true" t="shared" si="5" ref="D19:D27">+B19+C19</f>
        <v>7523272.369999999</v>
      </c>
      <c r="E19" s="48">
        <v>7523272.37</v>
      </c>
      <c r="F19" s="39">
        <v>1699416.01</v>
      </c>
      <c r="G19" s="9">
        <f aca="true" t="shared" si="6" ref="G19:G27">D19-E19</f>
        <v>0</v>
      </c>
    </row>
    <row r="20" spans="1:7" ht="15">
      <c r="A20" s="10" t="s">
        <v>63</v>
      </c>
      <c r="B20" s="14">
        <v>5924540</v>
      </c>
      <c r="C20" s="33">
        <v>-3748072.67</v>
      </c>
      <c r="D20" s="52">
        <f t="shared" si="5"/>
        <v>2176467.33</v>
      </c>
      <c r="E20" s="48">
        <v>2176467.33</v>
      </c>
      <c r="F20" s="39">
        <v>1665096</v>
      </c>
      <c r="G20" s="9">
        <f t="shared" si="6"/>
        <v>0</v>
      </c>
    </row>
    <row r="21" spans="1:7" ht="15">
      <c r="A21" s="10" t="s">
        <v>62</v>
      </c>
      <c r="B21" s="14">
        <v>0</v>
      </c>
      <c r="C21" s="33">
        <v>0</v>
      </c>
      <c r="D21" s="52">
        <f t="shared" si="5"/>
        <v>0</v>
      </c>
      <c r="E21" s="48">
        <v>0</v>
      </c>
      <c r="F21" s="39">
        <v>0</v>
      </c>
      <c r="G21" s="9">
        <f t="shared" si="6"/>
        <v>0</v>
      </c>
    </row>
    <row r="22" spans="1:7" ht="15">
      <c r="A22" s="10" t="s">
        <v>61</v>
      </c>
      <c r="B22" s="14">
        <v>716447.2</v>
      </c>
      <c r="C22" s="33">
        <v>966437.01</v>
      </c>
      <c r="D22" s="52">
        <f t="shared" si="5"/>
        <v>1682884.21</v>
      </c>
      <c r="E22" s="48">
        <v>1682884.21</v>
      </c>
      <c r="F22" s="39">
        <v>1329237.62</v>
      </c>
      <c r="G22" s="9">
        <f t="shared" si="6"/>
        <v>0</v>
      </c>
    </row>
    <row r="23" spans="1:7" ht="15">
      <c r="A23" s="10" t="s">
        <v>60</v>
      </c>
      <c r="B23" s="14">
        <v>9343298.86</v>
      </c>
      <c r="C23" s="33">
        <v>-9199133.6</v>
      </c>
      <c r="D23" s="52">
        <f t="shared" si="5"/>
        <v>144165.25999999978</v>
      </c>
      <c r="E23" s="48">
        <v>144165.26</v>
      </c>
      <c r="F23" s="39">
        <v>71387.28</v>
      </c>
      <c r="G23" s="9">
        <f t="shared" si="6"/>
        <v>-2.3283064365386963E-10</v>
      </c>
    </row>
    <row r="24" spans="1:7" ht="15">
      <c r="A24" s="10" t="s">
        <v>59</v>
      </c>
      <c r="B24" s="14">
        <v>1474800</v>
      </c>
      <c r="C24" s="33">
        <v>5584500.4</v>
      </c>
      <c r="D24" s="52">
        <f t="shared" si="5"/>
        <v>7059300.4</v>
      </c>
      <c r="E24" s="48">
        <v>7059300.4</v>
      </c>
      <c r="F24" s="39">
        <v>7052314.61</v>
      </c>
      <c r="G24" s="9">
        <f t="shared" si="6"/>
        <v>0</v>
      </c>
    </row>
    <row r="25" spans="1:7" ht="15">
      <c r="A25" s="10" t="s">
        <v>58</v>
      </c>
      <c r="B25" s="14">
        <v>510611.96</v>
      </c>
      <c r="C25" s="33">
        <v>456908.95</v>
      </c>
      <c r="D25" s="52">
        <f t="shared" si="5"/>
        <v>967520.91</v>
      </c>
      <c r="E25" s="48">
        <v>967520.91</v>
      </c>
      <c r="F25" s="39">
        <v>756841.71</v>
      </c>
      <c r="G25" s="9">
        <f t="shared" si="6"/>
        <v>0</v>
      </c>
    </row>
    <row r="26" spans="1:7" ht="15">
      <c r="A26" s="10" t="s">
        <v>57</v>
      </c>
      <c r="B26" s="14">
        <v>0</v>
      </c>
      <c r="C26" s="33">
        <v>0</v>
      </c>
      <c r="D26" s="52">
        <f t="shared" si="5"/>
        <v>0</v>
      </c>
      <c r="E26" s="48">
        <v>0</v>
      </c>
      <c r="F26" s="39">
        <v>0</v>
      </c>
      <c r="G26" s="9">
        <f t="shared" si="6"/>
        <v>0</v>
      </c>
    </row>
    <row r="27" spans="1:7" ht="15">
      <c r="A27" s="10" t="s">
        <v>56</v>
      </c>
      <c r="B27" s="14">
        <v>378115.76</v>
      </c>
      <c r="C27" s="33">
        <v>2318316.22</v>
      </c>
      <c r="D27" s="52">
        <f t="shared" si="5"/>
        <v>2696431.9800000004</v>
      </c>
      <c r="E27" s="48">
        <v>2696431.98</v>
      </c>
      <c r="F27" s="39">
        <v>548421.26</v>
      </c>
      <c r="G27" s="9">
        <f t="shared" si="6"/>
        <v>0</v>
      </c>
    </row>
    <row r="28" spans="1:7" ht="15">
      <c r="A28" s="12" t="s">
        <v>55</v>
      </c>
      <c r="B28" s="9">
        <f aca="true" t="shared" si="7" ref="B28:G28">SUM(B29:B37)</f>
        <v>239256992.62000003</v>
      </c>
      <c r="C28" s="9">
        <f t="shared" si="7"/>
        <v>130427160.82000001</v>
      </c>
      <c r="D28" s="52">
        <f t="shared" si="7"/>
        <v>369684153.44</v>
      </c>
      <c r="E28" s="9">
        <f t="shared" si="7"/>
        <v>166544978.72</v>
      </c>
      <c r="F28" s="44">
        <f t="shared" si="7"/>
        <v>155477399.65</v>
      </c>
      <c r="G28" s="9">
        <f t="shared" si="7"/>
        <v>203139174.72</v>
      </c>
    </row>
    <row r="29" spans="1:7" ht="15">
      <c r="A29" s="10" t="s">
        <v>54</v>
      </c>
      <c r="B29" s="14">
        <v>4793305</v>
      </c>
      <c r="C29" s="34">
        <v>-444141.08</v>
      </c>
      <c r="D29" s="52">
        <f aca="true" t="shared" si="8" ref="D29:D37">+B29+C29</f>
        <v>4349163.92</v>
      </c>
      <c r="E29" s="48">
        <v>4349163.92</v>
      </c>
      <c r="F29" s="40">
        <v>4293469.9</v>
      </c>
      <c r="G29" s="9">
        <f aca="true" t="shared" si="9" ref="G29:G37">D29-E29</f>
        <v>0</v>
      </c>
    </row>
    <row r="30" spans="1:7" ht="15">
      <c r="A30" s="10" t="s">
        <v>53</v>
      </c>
      <c r="B30" s="14">
        <v>2316595.28</v>
      </c>
      <c r="C30" s="34">
        <v>-165519.55</v>
      </c>
      <c r="D30" s="52">
        <f t="shared" si="8"/>
        <v>2151075.73</v>
      </c>
      <c r="E30" s="48">
        <v>2151075.73</v>
      </c>
      <c r="F30" s="40">
        <v>1875375.72</v>
      </c>
      <c r="G30" s="9">
        <f t="shared" si="9"/>
        <v>0</v>
      </c>
    </row>
    <row r="31" spans="1:7" ht="15">
      <c r="A31" s="10" t="s">
        <v>52</v>
      </c>
      <c r="B31" s="14">
        <v>162080424.58</v>
      </c>
      <c r="C31" s="34">
        <v>-71599735.74</v>
      </c>
      <c r="D31" s="52">
        <f t="shared" si="8"/>
        <v>90480688.84000002</v>
      </c>
      <c r="E31" s="48">
        <v>90480688.84</v>
      </c>
      <c r="F31" s="40">
        <v>89071572.17</v>
      </c>
      <c r="G31" s="9">
        <f t="shared" si="9"/>
        <v>0</v>
      </c>
    </row>
    <row r="32" spans="1:7" ht="15">
      <c r="A32" s="10" t="s">
        <v>51</v>
      </c>
      <c r="B32" s="14">
        <v>105000</v>
      </c>
      <c r="C32" s="34">
        <v>12148838.92</v>
      </c>
      <c r="D32" s="52">
        <f t="shared" si="8"/>
        <v>12253838.92</v>
      </c>
      <c r="E32" s="48">
        <v>7360261.83</v>
      </c>
      <c r="F32" s="40">
        <v>7217483.08</v>
      </c>
      <c r="G32" s="9">
        <f t="shared" si="9"/>
        <v>4893577.09</v>
      </c>
    </row>
    <row r="33" spans="1:7" ht="15">
      <c r="A33" s="10" t="s">
        <v>50</v>
      </c>
      <c r="B33" s="14">
        <v>13069271</v>
      </c>
      <c r="C33" s="34">
        <v>-7359849.12</v>
      </c>
      <c r="D33" s="52">
        <f t="shared" si="8"/>
        <v>5709421.88</v>
      </c>
      <c r="E33" s="48">
        <v>5709421.88</v>
      </c>
      <c r="F33" s="40">
        <v>4971076.14</v>
      </c>
      <c r="G33" s="9">
        <f t="shared" si="9"/>
        <v>0</v>
      </c>
    </row>
    <row r="34" spans="1:7" ht="15">
      <c r="A34" s="10" t="s">
        <v>49</v>
      </c>
      <c r="B34" s="14">
        <v>3207086.3</v>
      </c>
      <c r="C34" s="34">
        <v>-800469.55</v>
      </c>
      <c r="D34" s="52">
        <f t="shared" si="8"/>
        <v>2406616.75</v>
      </c>
      <c r="E34" s="48">
        <v>2406616.75</v>
      </c>
      <c r="F34" s="40">
        <v>2297734.25</v>
      </c>
      <c r="G34" s="9">
        <f t="shared" si="9"/>
        <v>0</v>
      </c>
    </row>
    <row r="35" spans="1:7" ht="15">
      <c r="A35" s="10" t="s">
        <v>48</v>
      </c>
      <c r="B35" s="14">
        <v>3370365.46</v>
      </c>
      <c r="C35" s="34">
        <v>-1816906.89</v>
      </c>
      <c r="D35" s="52">
        <f t="shared" si="8"/>
        <v>1553458.57</v>
      </c>
      <c r="E35" s="48">
        <v>1553458.57</v>
      </c>
      <c r="F35" s="40">
        <v>1535064.66</v>
      </c>
      <c r="G35" s="9">
        <f t="shared" si="9"/>
        <v>0</v>
      </c>
    </row>
    <row r="36" spans="1:7" ht="15">
      <c r="A36" s="10" t="s">
        <v>47</v>
      </c>
      <c r="B36" s="14">
        <v>9974056</v>
      </c>
      <c r="C36" s="34">
        <v>-2270907.83</v>
      </c>
      <c r="D36" s="52">
        <f t="shared" si="8"/>
        <v>7703148.17</v>
      </c>
      <c r="E36" s="48">
        <v>7703148.17</v>
      </c>
      <c r="F36" s="40">
        <v>6622861.71</v>
      </c>
      <c r="G36" s="9">
        <f t="shared" si="9"/>
        <v>0</v>
      </c>
    </row>
    <row r="37" spans="1:7" ht="15">
      <c r="A37" s="10" t="s">
        <v>46</v>
      </c>
      <c r="B37" s="14">
        <v>40340889</v>
      </c>
      <c r="C37" s="34">
        <v>202735851.66</v>
      </c>
      <c r="D37" s="52">
        <f t="shared" si="8"/>
        <v>243076740.66</v>
      </c>
      <c r="E37" s="48">
        <v>44831143.03</v>
      </c>
      <c r="F37" s="40">
        <v>37592762.02</v>
      </c>
      <c r="G37" s="9">
        <f t="shared" si="9"/>
        <v>198245597.63</v>
      </c>
    </row>
    <row r="38" spans="1:7" ht="15">
      <c r="A38" s="12" t="s">
        <v>45</v>
      </c>
      <c r="B38" s="9">
        <f aca="true" t="shared" si="10" ref="B38:G38">SUM(B39:B47)</f>
        <v>169023255.6</v>
      </c>
      <c r="C38" s="9">
        <f t="shared" si="10"/>
        <v>-1260540.4700000002</v>
      </c>
      <c r="D38" s="52">
        <f t="shared" si="10"/>
        <v>167762715.13</v>
      </c>
      <c r="E38" s="9">
        <f t="shared" si="10"/>
        <v>167762715.13</v>
      </c>
      <c r="F38" s="44">
        <f t="shared" si="10"/>
        <v>157945873.13</v>
      </c>
      <c r="G38" s="9">
        <f t="shared" si="10"/>
        <v>0</v>
      </c>
    </row>
    <row r="39" spans="1:7" ht="15">
      <c r="A39" s="10" t="s">
        <v>44</v>
      </c>
      <c r="B39" s="14">
        <v>153849944</v>
      </c>
      <c r="C39" s="35">
        <v>-3292835</v>
      </c>
      <c r="D39" s="52">
        <f aca="true" t="shared" si="11" ref="D39:D47">+B39+C39</f>
        <v>150557109</v>
      </c>
      <c r="E39" s="48">
        <v>150557109</v>
      </c>
      <c r="F39" s="41">
        <v>140748267</v>
      </c>
      <c r="G39" s="9">
        <f aca="true" t="shared" si="12" ref="G39:G47">D39-E39</f>
        <v>0</v>
      </c>
    </row>
    <row r="40" spans="1:7" ht="15">
      <c r="A40" s="10" t="s">
        <v>43</v>
      </c>
      <c r="B40" s="14">
        <v>0</v>
      </c>
      <c r="C40" s="35">
        <v>0</v>
      </c>
      <c r="D40" s="52">
        <f t="shared" si="11"/>
        <v>0</v>
      </c>
      <c r="E40" s="48">
        <v>0</v>
      </c>
      <c r="F40" s="41">
        <v>0</v>
      </c>
      <c r="G40" s="9">
        <f t="shared" si="12"/>
        <v>0</v>
      </c>
    </row>
    <row r="41" spans="1:7" ht="15">
      <c r="A41" s="10" t="s">
        <v>42</v>
      </c>
      <c r="B41" s="14">
        <v>0</v>
      </c>
      <c r="C41" s="35">
        <v>0</v>
      </c>
      <c r="D41" s="52">
        <f t="shared" si="11"/>
        <v>0</v>
      </c>
      <c r="E41" s="48">
        <v>0</v>
      </c>
      <c r="F41" s="41">
        <v>0</v>
      </c>
      <c r="G41" s="9">
        <f t="shared" si="12"/>
        <v>0</v>
      </c>
    </row>
    <row r="42" spans="1:7" ht="15">
      <c r="A42" s="10" t="s">
        <v>41</v>
      </c>
      <c r="B42" s="14">
        <v>2173311.6</v>
      </c>
      <c r="C42" s="35">
        <v>2932456.53</v>
      </c>
      <c r="D42" s="52">
        <f t="shared" si="11"/>
        <v>5105768.13</v>
      </c>
      <c r="E42" s="48">
        <v>5105768.13</v>
      </c>
      <c r="F42" s="41">
        <v>5097768.13</v>
      </c>
      <c r="G42" s="9">
        <f t="shared" si="12"/>
        <v>0</v>
      </c>
    </row>
    <row r="43" spans="1:7" ht="15">
      <c r="A43" s="10" t="s">
        <v>40</v>
      </c>
      <c r="B43" s="14">
        <v>0</v>
      </c>
      <c r="C43" s="35">
        <v>0</v>
      </c>
      <c r="D43" s="52">
        <f t="shared" si="11"/>
        <v>0</v>
      </c>
      <c r="E43" s="48">
        <v>0</v>
      </c>
      <c r="F43" s="41">
        <v>0</v>
      </c>
      <c r="G43" s="9">
        <f t="shared" si="12"/>
        <v>0</v>
      </c>
    </row>
    <row r="44" spans="1:7" ht="15">
      <c r="A44" s="10" t="s">
        <v>39</v>
      </c>
      <c r="B44" s="14">
        <v>0</v>
      </c>
      <c r="C44" s="35">
        <v>0</v>
      </c>
      <c r="D44" s="52">
        <f t="shared" si="11"/>
        <v>0</v>
      </c>
      <c r="E44" s="48">
        <v>0</v>
      </c>
      <c r="F44" s="41">
        <v>0</v>
      </c>
      <c r="G44" s="9">
        <f t="shared" si="12"/>
        <v>0</v>
      </c>
    </row>
    <row r="45" spans="1:7" ht="15">
      <c r="A45" s="10" t="s">
        <v>38</v>
      </c>
      <c r="B45" s="14">
        <v>0</v>
      </c>
      <c r="C45" s="35">
        <v>0</v>
      </c>
      <c r="D45" s="52">
        <f t="shared" si="11"/>
        <v>0</v>
      </c>
      <c r="E45" s="48">
        <v>0</v>
      </c>
      <c r="F45" s="41">
        <v>0</v>
      </c>
      <c r="G45" s="9">
        <f t="shared" si="12"/>
        <v>0</v>
      </c>
    </row>
    <row r="46" spans="1:7" ht="15">
      <c r="A46" s="10" t="s">
        <v>37</v>
      </c>
      <c r="B46" s="14">
        <v>13000000</v>
      </c>
      <c r="C46" s="35">
        <v>-900162</v>
      </c>
      <c r="D46" s="52">
        <f t="shared" si="11"/>
        <v>12099838</v>
      </c>
      <c r="E46" s="48">
        <v>12099838</v>
      </c>
      <c r="F46" s="41">
        <v>12099838</v>
      </c>
      <c r="G46" s="9">
        <f t="shared" si="12"/>
        <v>0</v>
      </c>
    </row>
    <row r="47" spans="1:7" ht="15">
      <c r="A47" s="10" t="s">
        <v>36</v>
      </c>
      <c r="B47" s="14">
        <v>0</v>
      </c>
      <c r="C47" s="35">
        <v>0</v>
      </c>
      <c r="D47" s="52">
        <f t="shared" si="11"/>
        <v>0</v>
      </c>
      <c r="E47" s="48">
        <v>0</v>
      </c>
      <c r="F47" s="41">
        <v>0</v>
      </c>
      <c r="G47" s="9">
        <f t="shared" si="12"/>
        <v>0</v>
      </c>
    </row>
    <row r="48" spans="1:7" ht="15">
      <c r="A48" s="12" t="s">
        <v>35</v>
      </c>
      <c r="B48" s="9">
        <f aca="true" t="shared" si="13" ref="B48:G48">SUM(B49:B57)</f>
        <v>127828646.49000001</v>
      </c>
      <c r="C48" s="9">
        <f t="shared" si="13"/>
        <v>97970347.32000001</v>
      </c>
      <c r="D48" s="52">
        <f t="shared" si="13"/>
        <v>225798993.81000003</v>
      </c>
      <c r="E48" s="9">
        <f t="shared" si="13"/>
        <v>225798993.80999997</v>
      </c>
      <c r="F48" s="44">
        <f t="shared" si="13"/>
        <v>98060949.05</v>
      </c>
      <c r="G48" s="9">
        <f t="shared" si="13"/>
        <v>0</v>
      </c>
    </row>
    <row r="49" spans="1:7" ht="15">
      <c r="A49" s="10" t="s">
        <v>34</v>
      </c>
      <c r="B49" s="14">
        <v>51126155.13</v>
      </c>
      <c r="C49" s="36">
        <v>-44269543.18</v>
      </c>
      <c r="D49" s="52">
        <f aca="true" t="shared" si="14" ref="D49:D57">+B49+C49</f>
        <v>6856611.950000003</v>
      </c>
      <c r="E49" s="48">
        <v>6856611.95</v>
      </c>
      <c r="F49" s="42">
        <v>1747327.56</v>
      </c>
      <c r="G49" s="9">
        <f aca="true" t="shared" si="15" ref="G49:G57">D49-E49</f>
        <v>0</v>
      </c>
    </row>
    <row r="50" spans="1:7" ht="15">
      <c r="A50" s="10" t="s">
        <v>33</v>
      </c>
      <c r="B50" s="14">
        <v>71059117.06</v>
      </c>
      <c r="C50" s="36">
        <v>-58452667.37</v>
      </c>
      <c r="D50" s="52">
        <f t="shared" si="14"/>
        <v>12606449.690000005</v>
      </c>
      <c r="E50" s="48">
        <v>12606449.69</v>
      </c>
      <c r="F50" s="42">
        <v>4418959.75</v>
      </c>
      <c r="G50" s="9">
        <f t="shared" si="15"/>
        <v>0</v>
      </c>
    </row>
    <row r="51" spans="1:7" ht="15">
      <c r="A51" s="10" t="s">
        <v>32</v>
      </c>
      <c r="B51" s="14">
        <v>1104466.67</v>
      </c>
      <c r="C51" s="36">
        <v>131359228.65</v>
      </c>
      <c r="D51" s="52">
        <f t="shared" si="14"/>
        <v>132463695.32000001</v>
      </c>
      <c r="E51" s="48">
        <v>132463695.32</v>
      </c>
      <c r="F51" s="42">
        <v>53400000</v>
      </c>
      <c r="G51" s="9">
        <f t="shared" si="15"/>
        <v>0</v>
      </c>
    </row>
    <row r="52" spans="1:7" ht="15">
      <c r="A52" s="10" t="s">
        <v>31</v>
      </c>
      <c r="B52" s="14">
        <v>350000</v>
      </c>
      <c r="C52" s="36">
        <v>28006871.89</v>
      </c>
      <c r="D52" s="52">
        <f t="shared" si="14"/>
        <v>28356871.89</v>
      </c>
      <c r="E52" s="48">
        <v>28356871.89</v>
      </c>
      <c r="F52" s="42">
        <v>4523852.96</v>
      </c>
      <c r="G52" s="9">
        <f t="shared" si="15"/>
        <v>0</v>
      </c>
    </row>
    <row r="53" spans="1:7" ht="15">
      <c r="A53" s="10" t="s">
        <v>30</v>
      </c>
      <c r="B53" s="14">
        <v>0</v>
      </c>
      <c r="C53" s="36">
        <v>0</v>
      </c>
      <c r="D53" s="52">
        <f t="shared" si="14"/>
        <v>0</v>
      </c>
      <c r="E53" s="48">
        <v>0</v>
      </c>
      <c r="F53" s="42">
        <v>0</v>
      </c>
      <c r="G53" s="9">
        <f t="shared" si="15"/>
        <v>0</v>
      </c>
    </row>
    <row r="54" spans="1:7" ht="15">
      <c r="A54" s="10" t="s">
        <v>29</v>
      </c>
      <c r="B54" s="14">
        <v>2902802.15</v>
      </c>
      <c r="C54" s="36">
        <v>14541087.54</v>
      </c>
      <c r="D54" s="52">
        <f t="shared" si="14"/>
        <v>17443889.689999998</v>
      </c>
      <c r="E54" s="48">
        <v>17443889.69</v>
      </c>
      <c r="F54" s="42">
        <v>7332790.82</v>
      </c>
      <c r="G54" s="9">
        <f t="shared" si="15"/>
        <v>0</v>
      </c>
    </row>
    <row r="55" spans="1:7" ht="15">
      <c r="A55" s="10" t="s">
        <v>28</v>
      </c>
      <c r="B55" s="14">
        <v>0</v>
      </c>
      <c r="C55" s="36">
        <v>0</v>
      </c>
      <c r="D55" s="52">
        <f t="shared" si="14"/>
        <v>0</v>
      </c>
      <c r="E55" s="48">
        <v>0</v>
      </c>
      <c r="F55" s="42">
        <v>0</v>
      </c>
      <c r="G55" s="9">
        <f t="shared" si="15"/>
        <v>0</v>
      </c>
    </row>
    <row r="56" spans="1:7" ht="15">
      <c r="A56" s="10" t="s">
        <v>27</v>
      </c>
      <c r="B56" s="14">
        <v>0</v>
      </c>
      <c r="C56" s="36">
        <v>25000000</v>
      </c>
      <c r="D56" s="52">
        <f t="shared" si="14"/>
        <v>25000000</v>
      </c>
      <c r="E56" s="48">
        <v>25000000</v>
      </c>
      <c r="F56" s="42">
        <v>25000000</v>
      </c>
      <c r="G56" s="9">
        <f t="shared" si="15"/>
        <v>0</v>
      </c>
    </row>
    <row r="57" spans="1:7" ht="15">
      <c r="A57" s="10" t="s">
        <v>26</v>
      </c>
      <c r="B57" s="14">
        <v>1286105.48</v>
      </c>
      <c r="C57" s="36">
        <v>1785369.79</v>
      </c>
      <c r="D57" s="52">
        <f t="shared" si="14"/>
        <v>3071475.27</v>
      </c>
      <c r="E57" s="48">
        <v>3071475.27</v>
      </c>
      <c r="F57" s="42">
        <v>1638017.96</v>
      </c>
      <c r="G57" s="9">
        <f t="shared" si="15"/>
        <v>0</v>
      </c>
    </row>
    <row r="58" spans="1:7" ht="15">
      <c r="A58" s="12" t="s">
        <v>25</v>
      </c>
      <c r="B58" s="9">
        <f aca="true" t="shared" si="16" ref="B58:G58">SUM(B59:B61)</f>
        <v>159824439.01</v>
      </c>
      <c r="C58" s="9">
        <f t="shared" si="16"/>
        <v>544106606.05</v>
      </c>
      <c r="D58" s="52">
        <f t="shared" si="16"/>
        <v>703931045.06</v>
      </c>
      <c r="E58" s="9">
        <f t="shared" si="16"/>
        <v>703931045.06</v>
      </c>
      <c r="F58" s="44">
        <f t="shared" si="16"/>
        <v>513436436.32</v>
      </c>
      <c r="G58" s="9">
        <f t="shared" si="16"/>
        <v>0</v>
      </c>
    </row>
    <row r="59" spans="1:7" ht="15">
      <c r="A59" s="10" t="s">
        <v>24</v>
      </c>
      <c r="B59" s="14">
        <v>0</v>
      </c>
      <c r="C59" s="13">
        <v>0</v>
      </c>
      <c r="D59" s="52">
        <f>+B59+C59</f>
        <v>0</v>
      </c>
      <c r="E59" s="14">
        <v>0</v>
      </c>
      <c r="F59" s="13">
        <v>0</v>
      </c>
      <c r="G59" s="9">
        <f>D59-E59</f>
        <v>0</v>
      </c>
    </row>
    <row r="60" spans="1:7" ht="15">
      <c r="A60" s="10" t="s">
        <v>23</v>
      </c>
      <c r="B60" s="14">
        <v>159824439.01</v>
      </c>
      <c r="C60" s="37">
        <v>544106606.05</v>
      </c>
      <c r="D60" s="52">
        <f>+B60+C60</f>
        <v>703931045.06</v>
      </c>
      <c r="E60" s="48">
        <v>703931045.06</v>
      </c>
      <c r="F60" s="43">
        <v>513436436.32</v>
      </c>
      <c r="G60" s="9">
        <f>D60-E60</f>
        <v>0</v>
      </c>
    </row>
    <row r="61" spans="1:7" ht="15">
      <c r="A61" s="10" t="s">
        <v>22</v>
      </c>
      <c r="B61" s="14">
        <v>0</v>
      </c>
      <c r="C61" s="13">
        <v>0</v>
      </c>
      <c r="D61" s="52">
        <f>+B61+C61</f>
        <v>0</v>
      </c>
      <c r="E61" s="14">
        <v>0</v>
      </c>
      <c r="F61" s="13">
        <v>0</v>
      </c>
      <c r="G61" s="9">
        <f>D61-E61</f>
        <v>0</v>
      </c>
    </row>
    <row r="62" spans="1:7" ht="15">
      <c r="A62" s="12" t="s">
        <v>21</v>
      </c>
      <c r="B62" s="9">
        <f aca="true" t="shared" si="17" ref="B62:G62">SUM(B63:B67,B69:B70)</f>
        <v>0</v>
      </c>
      <c r="C62" s="9">
        <f t="shared" si="17"/>
        <v>0</v>
      </c>
      <c r="D62" s="52">
        <f t="shared" si="17"/>
        <v>0</v>
      </c>
      <c r="E62" s="9">
        <f t="shared" si="17"/>
        <v>0</v>
      </c>
      <c r="F62" s="44">
        <f t="shared" si="17"/>
        <v>0</v>
      </c>
      <c r="G62" s="9">
        <f t="shared" si="17"/>
        <v>0</v>
      </c>
    </row>
    <row r="63" spans="1:7" ht="15">
      <c r="A63" s="10" t="s">
        <v>20</v>
      </c>
      <c r="B63" s="9">
        <v>0</v>
      </c>
      <c r="C63" s="9">
        <v>0</v>
      </c>
      <c r="D63" s="52">
        <f aca="true" t="shared" si="18" ref="D63:D70">+B63+C63</f>
        <v>0</v>
      </c>
      <c r="E63" s="9">
        <v>0</v>
      </c>
      <c r="F63" s="44">
        <v>0</v>
      </c>
      <c r="G63" s="9">
        <f aca="true" t="shared" si="19" ref="G63:G70">D63-E63</f>
        <v>0</v>
      </c>
    </row>
    <row r="64" spans="1:7" ht="15">
      <c r="A64" s="10" t="s">
        <v>19</v>
      </c>
      <c r="B64" s="9">
        <v>0</v>
      </c>
      <c r="C64" s="9">
        <v>0</v>
      </c>
      <c r="D64" s="52">
        <f t="shared" si="18"/>
        <v>0</v>
      </c>
      <c r="E64" s="9">
        <v>0</v>
      </c>
      <c r="F64" s="44">
        <v>0</v>
      </c>
      <c r="G64" s="9">
        <f t="shared" si="19"/>
        <v>0</v>
      </c>
    </row>
    <row r="65" spans="1:7" ht="15">
      <c r="A65" s="10" t="s">
        <v>18</v>
      </c>
      <c r="B65" s="9">
        <v>0</v>
      </c>
      <c r="C65" s="9">
        <v>0</v>
      </c>
      <c r="D65" s="52">
        <f t="shared" si="18"/>
        <v>0</v>
      </c>
      <c r="E65" s="9">
        <v>0</v>
      </c>
      <c r="F65" s="44">
        <v>0</v>
      </c>
      <c r="G65" s="9">
        <f t="shared" si="19"/>
        <v>0</v>
      </c>
    </row>
    <row r="66" spans="1:7" ht="15">
      <c r="A66" s="10" t="s">
        <v>17</v>
      </c>
      <c r="B66" s="9">
        <v>0</v>
      </c>
      <c r="C66" s="9">
        <v>0</v>
      </c>
      <c r="D66" s="52">
        <f t="shared" si="18"/>
        <v>0</v>
      </c>
      <c r="E66" s="9">
        <v>0</v>
      </c>
      <c r="F66" s="44">
        <v>0</v>
      </c>
      <c r="G66" s="9">
        <f t="shared" si="19"/>
        <v>0</v>
      </c>
    </row>
    <row r="67" spans="1:7" ht="15">
      <c r="A67" s="10" t="s">
        <v>16</v>
      </c>
      <c r="B67" s="9">
        <v>0</v>
      </c>
      <c r="C67" s="9">
        <v>0</v>
      </c>
      <c r="D67" s="52">
        <f t="shared" si="18"/>
        <v>0</v>
      </c>
      <c r="E67" s="9">
        <v>0</v>
      </c>
      <c r="F67" s="44">
        <v>0</v>
      </c>
      <c r="G67" s="9">
        <f t="shared" si="19"/>
        <v>0</v>
      </c>
    </row>
    <row r="68" spans="1:7" ht="15">
      <c r="A68" s="10" t="s">
        <v>15</v>
      </c>
      <c r="B68" s="9">
        <v>0</v>
      </c>
      <c r="C68" s="9">
        <v>0</v>
      </c>
      <c r="D68" s="52">
        <f t="shared" si="18"/>
        <v>0</v>
      </c>
      <c r="E68" s="9">
        <v>0</v>
      </c>
      <c r="F68" s="44">
        <v>0</v>
      </c>
      <c r="G68" s="9">
        <f t="shared" si="19"/>
        <v>0</v>
      </c>
    </row>
    <row r="69" spans="1:7" ht="15">
      <c r="A69" s="10" t="s">
        <v>14</v>
      </c>
      <c r="B69" s="9">
        <v>0</v>
      </c>
      <c r="C69" s="9">
        <v>0</v>
      </c>
      <c r="D69" s="52">
        <f t="shared" si="18"/>
        <v>0</v>
      </c>
      <c r="E69" s="9">
        <v>0</v>
      </c>
      <c r="F69" s="44">
        <v>0</v>
      </c>
      <c r="G69" s="9">
        <f t="shared" si="19"/>
        <v>0</v>
      </c>
    </row>
    <row r="70" spans="1:7" ht="15">
      <c r="A70" s="10" t="s">
        <v>13</v>
      </c>
      <c r="B70" s="9">
        <v>0</v>
      </c>
      <c r="C70" s="9">
        <v>0</v>
      </c>
      <c r="D70" s="52">
        <f t="shared" si="18"/>
        <v>0</v>
      </c>
      <c r="E70" s="9">
        <v>0</v>
      </c>
      <c r="F70" s="44">
        <v>0</v>
      </c>
      <c r="G70" s="9">
        <f t="shared" si="19"/>
        <v>0</v>
      </c>
    </row>
    <row r="71" spans="1:7" ht="15">
      <c r="A71" s="12" t="s">
        <v>12</v>
      </c>
      <c r="B71" s="9">
        <f aca="true" t="shared" si="20" ref="B71:G71">SUM(B72:B74)</f>
        <v>0</v>
      </c>
      <c r="C71" s="9">
        <f t="shared" si="20"/>
        <v>0</v>
      </c>
      <c r="D71" s="52">
        <f t="shared" si="20"/>
        <v>0</v>
      </c>
      <c r="E71" s="9">
        <f t="shared" si="20"/>
        <v>0</v>
      </c>
      <c r="F71" s="44">
        <f t="shared" si="20"/>
        <v>0</v>
      </c>
      <c r="G71" s="9">
        <f t="shared" si="20"/>
        <v>0</v>
      </c>
    </row>
    <row r="72" spans="1:7" ht="15">
      <c r="A72" s="10" t="s">
        <v>11</v>
      </c>
      <c r="B72" s="9">
        <v>0</v>
      </c>
      <c r="C72" s="9">
        <v>0</v>
      </c>
      <c r="D72" s="52">
        <f>+B72+C72</f>
        <v>0</v>
      </c>
      <c r="E72" s="9">
        <v>0</v>
      </c>
      <c r="F72" s="44">
        <v>0</v>
      </c>
      <c r="G72" s="9">
        <f>D72-E72</f>
        <v>0</v>
      </c>
    </row>
    <row r="73" spans="1:7" ht="15">
      <c r="A73" s="10" t="s">
        <v>10</v>
      </c>
      <c r="B73" s="9">
        <v>0</v>
      </c>
      <c r="C73" s="9">
        <v>0</v>
      </c>
      <c r="D73" s="52">
        <f>+B73+C73</f>
        <v>0</v>
      </c>
      <c r="E73" s="9">
        <v>0</v>
      </c>
      <c r="F73" s="44">
        <v>0</v>
      </c>
      <c r="G73" s="9">
        <f>D73-E73</f>
        <v>0</v>
      </c>
    </row>
    <row r="74" spans="1:7" ht="15">
      <c r="A74" s="10" t="s">
        <v>9</v>
      </c>
      <c r="B74" s="9">
        <v>0</v>
      </c>
      <c r="C74" s="9">
        <v>0</v>
      </c>
      <c r="D74" s="52">
        <f>+B74+C74</f>
        <v>0</v>
      </c>
      <c r="E74" s="9">
        <v>0</v>
      </c>
      <c r="F74" s="44">
        <v>0</v>
      </c>
      <c r="G74" s="9">
        <f>D74-E74</f>
        <v>0</v>
      </c>
    </row>
    <row r="75" spans="1:7" ht="15">
      <c r="A75" s="12" t="s">
        <v>8</v>
      </c>
      <c r="B75" s="9">
        <f aca="true" t="shared" si="21" ref="B75:G75">SUM(B76:B82)</f>
        <v>0</v>
      </c>
      <c r="C75" s="9">
        <f t="shared" si="21"/>
        <v>0</v>
      </c>
      <c r="D75" s="52">
        <f t="shared" si="21"/>
        <v>0</v>
      </c>
      <c r="E75" s="9">
        <f t="shared" si="21"/>
        <v>0</v>
      </c>
      <c r="F75" s="44">
        <f t="shared" si="21"/>
        <v>0</v>
      </c>
      <c r="G75" s="9">
        <f t="shared" si="21"/>
        <v>0</v>
      </c>
    </row>
    <row r="76" spans="1:7" ht="15">
      <c r="A76" s="10" t="s">
        <v>7</v>
      </c>
      <c r="B76" s="9">
        <v>0</v>
      </c>
      <c r="C76" s="9">
        <v>0</v>
      </c>
      <c r="D76" s="52">
        <f aca="true" t="shared" si="22" ref="D76:D82">+B76+C76</f>
        <v>0</v>
      </c>
      <c r="E76" s="9">
        <v>0</v>
      </c>
      <c r="F76" s="44">
        <v>0</v>
      </c>
      <c r="G76" s="9">
        <f aca="true" t="shared" si="23" ref="G76:G82">D76-E76</f>
        <v>0</v>
      </c>
    </row>
    <row r="77" spans="1:7" ht="15">
      <c r="A77" s="10" t="s">
        <v>6</v>
      </c>
      <c r="B77" s="9">
        <v>0</v>
      </c>
      <c r="C77" s="9">
        <v>0</v>
      </c>
      <c r="D77" s="52">
        <f t="shared" si="22"/>
        <v>0</v>
      </c>
      <c r="E77" s="9">
        <v>0</v>
      </c>
      <c r="F77" s="44">
        <v>0</v>
      </c>
      <c r="G77" s="9">
        <f t="shared" si="23"/>
        <v>0</v>
      </c>
    </row>
    <row r="78" spans="1:7" ht="15">
      <c r="A78" s="10" t="s">
        <v>5</v>
      </c>
      <c r="B78" s="9">
        <v>0</v>
      </c>
      <c r="C78" s="9">
        <v>0</v>
      </c>
      <c r="D78" s="52">
        <f t="shared" si="22"/>
        <v>0</v>
      </c>
      <c r="E78" s="9">
        <v>0</v>
      </c>
      <c r="F78" s="44">
        <v>0</v>
      </c>
      <c r="G78" s="9">
        <f t="shared" si="23"/>
        <v>0</v>
      </c>
    </row>
    <row r="79" spans="1:7" ht="15">
      <c r="A79" s="10" t="s">
        <v>4</v>
      </c>
      <c r="B79" s="9">
        <v>0</v>
      </c>
      <c r="C79" s="9">
        <v>0</v>
      </c>
      <c r="D79" s="52">
        <f t="shared" si="22"/>
        <v>0</v>
      </c>
      <c r="E79" s="9">
        <v>0</v>
      </c>
      <c r="F79" s="44">
        <v>0</v>
      </c>
      <c r="G79" s="9">
        <f t="shared" si="23"/>
        <v>0</v>
      </c>
    </row>
    <row r="80" spans="1:7" ht="15">
      <c r="A80" s="10" t="s">
        <v>3</v>
      </c>
      <c r="B80" s="9">
        <v>0</v>
      </c>
      <c r="C80" s="9">
        <v>0</v>
      </c>
      <c r="D80" s="52">
        <f t="shared" si="22"/>
        <v>0</v>
      </c>
      <c r="E80" s="9">
        <v>0</v>
      </c>
      <c r="F80" s="44">
        <v>0</v>
      </c>
      <c r="G80" s="9">
        <f t="shared" si="23"/>
        <v>0</v>
      </c>
    </row>
    <row r="81" spans="1:7" ht="15">
      <c r="A81" s="10" t="s">
        <v>2</v>
      </c>
      <c r="B81" s="9">
        <v>0</v>
      </c>
      <c r="C81" s="9">
        <v>0</v>
      </c>
      <c r="D81" s="52">
        <f t="shared" si="22"/>
        <v>0</v>
      </c>
      <c r="E81" s="9">
        <v>0</v>
      </c>
      <c r="F81" s="44">
        <v>0</v>
      </c>
      <c r="G81" s="9">
        <f t="shared" si="23"/>
        <v>0</v>
      </c>
    </row>
    <row r="82" spans="1:7" ht="15">
      <c r="A82" s="10" t="s">
        <v>1</v>
      </c>
      <c r="B82" s="9">
        <v>0</v>
      </c>
      <c r="C82" s="9">
        <v>0</v>
      </c>
      <c r="D82" s="52">
        <f t="shared" si="22"/>
        <v>0</v>
      </c>
      <c r="E82" s="9">
        <v>0</v>
      </c>
      <c r="F82" s="44">
        <v>0</v>
      </c>
      <c r="G82" s="9">
        <f t="shared" si="23"/>
        <v>0</v>
      </c>
    </row>
    <row r="83" spans="1:7" ht="15">
      <c r="A83" s="17"/>
      <c r="B83" s="7"/>
      <c r="C83" s="7"/>
      <c r="D83" s="53"/>
      <c r="E83" s="7"/>
      <c r="F83" s="45"/>
      <c r="G83" s="7"/>
    </row>
    <row r="84" spans="1:7" ht="15">
      <c r="A84" s="16" t="s">
        <v>74</v>
      </c>
      <c r="B84" s="5">
        <f aca="true" t="shared" si="24" ref="B84:G84">SUM(B85,B93,B103,B113,B123,B133,B137,B146,B150)</f>
        <v>1585419174.65</v>
      </c>
      <c r="C84" s="5">
        <f t="shared" si="24"/>
        <v>-83786717.43</v>
      </c>
      <c r="D84" s="49">
        <f t="shared" si="24"/>
        <v>1501632457.2200003</v>
      </c>
      <c r="E84" s="5">
        <f t="shared" si="24"/>
        <v>1481165627.05</v>
      </c>
      <c r="F84" s="46">
        <f t="shared" si="24"/>
        <v>1386934363.6699998</v>
      </c>
      <c r="G84" s="5">
        <f t="shared" si="24"/>
        <v>20466830.169999998</v>
      </c>
    </row>
    <row r="85" spans="1:7" ht="15">
      <c r="A85" s="12" t="s">
        <v>73</v>
      </c>
      <c r="B85" s="9">
        <f aca="true" t="shared" si="25" ref="B85:G85">SUM(B86:B92)</f>
        <v>1158338597.79</v>
      </c>
      <c r="C85" s="9">
        <f t="shared" si="25"/>
        <v>61648285.32999999</v>
      </c>
      <c r="D85" s="52">
        <f t="shared" si="25"/>
        <v>1219986883.1200001</v>
      </c>
      <c r="E85" s="9">
        <f t="shared" si="25"/>
        <v>1219986883.12</v>
      </c>
      <c r="F85" s="44">
        <f t="shared" si="25"/>
        <v>1168971011.9699998</v>
      </c>
      <c r="G85" s="9">
        <f t="shared" si="25"/>
        <v>0</v>
      </c>
    </row>
    <row r="86" spans="1:7" ht="15">
      <c r="A86" s="10" t="s">
        <v>72</v>
      </c>
      <c r="B86" s="15">
        <v>528576805.65999997</v>
      </c>
      <c r="C86" s="20">
        <v>-7922152.459999999</v>
      </c>
      <c r="D86" s="52">
        <f aca="true" t="shared" si="26" ref="D86:D92">+B86+C86</f>
        <v>520654653.2</v>
      </c>
      <c r="E86" s="48">
        <v>520654653.1999999</v>
      </c>
      <c r="F86" s="26">
        <v>520654653.1999999</v>
      </c>
      <c r="G86" s="9">
        <f aca="true" t="shared" si="27" ref="G86:G92">D86-E86</f>
        <v>0</v>
      </c>
    </row>
    <row r="87" spans="1:7" ht="15">
      <c r="A87" s="10" t="s">
        <v>71</v>
      </c>
      <c r="B87" s="15">
        <v>448652.96</v>
      </c>
      <c r="C87" s="20">
        <v>-448652.96</v>
      </c>
      <c r="D87" s="52">
        <f t="shared" si="26"/>
        <v>0</v>
      </c>
      <c r="E87" s="48">
        <v>0</v>
      </c>
      <c r="F87" s="26">
        <v>0</v>
      </c>
      <c r="G87" s="9">
        <f t="shared" si="27"/>
        <v>0</v>
      </c>
    </row>
    <row r="88" spans="1:7" ht="15">
      <c r="A88" s="10" t="s">
        <v>70</v>
      </c>
      <c r="B88" s="15">
        <v>204140891.11</v>
      </c>
      <c r="C88" s="20">
        <v>58206838.65</v>
      </c>
      <c r="D88" s="52">
        <f t="shared" si="26"/>
        <v>262347729.76000002</v>
      </c>
      <c r="E88" s="48">
        <v>262347729.76</v>
      </c>
      <c r="F88" s="26">
        <v>262347729.76</v>
      </c>
      <c r="G88" s="9">
        <f t="shared" si="27"/>
        <v>0</v>
      </c>
    </row>
    <row r="89" spans="1:7" ht="15">
      <c r="A89" s="10" t="s">
        <v>69</v>
      </c>
      <c r="B89" s="15">
        <v>233529523.91</v>
      </c>
      <c r="C89" s="20">
        <v>8886968.03</v>
      </c>
      <c r="D89" s="52">
        <f t="shared" si="26"/>
        <v>242416491.94</v>
      </c>
      <c r="E89" s="48">
        <v>242416491.94</v>
      </c>
      <c r="F89" s="26">
        <v>211163290.79</v>
      </c>
      <c r="G89" s="9">
        <f t="shared" si="27"/>
        <v>0</v>
      </c>
    </row>
    <row r="90" spans="1:7" ht="15">
      <c r="A90" s="10" t="s">
        <v>68</v>
      </c>
      <c r="B90" s="15">
        <v>113399284.77</v>
      </c>
      <c r="C90" s="20">
        <v>13303365.45</v>
      </c>
      <c r="D90" s="52">
        <f t="shared" si="26"/>
        <v>126702650.22</v>
      </c>
      <c r="E90" s="48">
        <v>126702650.22</v>
      </c>
      <c r="F90" s="26">
        <v>126702650.22</v>
      </c>
      <c r="G90" s="9">
        <f t="shared" si="27"/>
        <v>0</v>
      </c>
    </row>
    <row r="91" spans="1:7" ht="15">
      <c r="A91" s="10" t="s">
        <v>67</v>
      </c>
      <c r="B91" s="15">
        <v>0</v>
      </c>
      <c r="C91" s="20">
        <v>0</v>
      </c>
      <c r="D91" s="52">
        <f t="shared" si="26"/>
        <v>0</v>
      </c>
      <c r="E91" s="48">
        <v>0</v>
      </c>
      <c r="F91" s="26">
        <v>0</v>
      </c>
      <c r="G91" s="9">
        <f t="shared" si="27"/>
        <v>0</v>
      </c>
    </row>
    <row r="92" spans="1:7" ht="15">
      <c r="A92" s="10" t="s">
        <v>66</v>
      </c>
      <c r="B92" s="15">
        <v>78243439.38</v>
      </c>
      <c r="C92" s="20">
        <v>-10378081.38</v>
      </c>
      <c r="D92" s="52">
        <f t="shared" si="26"/>
        <v>67865358</v>
      </c>
      <c r="E92" s="48">
        <v>67865358</v>
      </c>
      <c r="F92" s="26">
        <v>48102688</v>
      </c>
      <c r="G92" s="9">
        <f t="shared" si="27"/>
        <v>0</v>
      </c>
    </row>
    <row r="93" spans="1:7" ht="15">
      <c r="A93" s="12" t="s">
        <v>65</v>
      </c>
      <c r="B93" s="9">
        <f aca="true" t="shared" si="28" ref="B93:G93">SUM(B94:B102)</f>
        <v>59294345.660000004</v>
      </c>
      <c r="C93" s="9">
        <f t="shared" si="28"/>
        <v>-7585282.35</v>
      </c>
      <c r="D93" s="52">
        <f t="shared" si="28"/>
        <v>51709063.309999995</v>
      </c>
      <c r="E93" s="9">
        <f t="shared" si="28"/>
        <v>51709063.31</v>
      </c>
      <c r="F93" s="44">
        <f t="shared" si="28"/>
        <v>36525203.52</v>
      </c>
      <c r="G93" s="9">
        <f t="shared" si="28"/>
        <v>0</v>
      </c>
    </row>
    <row r="94" spans="1:7" ht="15">
      <c r="A94" s="10" t="s">
        <v>64</v>
      </c>
      <c r="B94" s="15">
        <v>25611762.94</v>
      </c>
      <c r="C94" s="21">
        <v>-2490557.61</v>
      </c>
      <c r="D94" s="52">
        <f aca="true" t="shared" si="29" ref="D94:D102">+B94+C94</f>
        <v>23121205.330000002</v>
      </c>
      <c r="E94" s="48">
        <v>23121205.33</v>
      </c>
      <c r="F94" s="27">
        <v>20687179.11</v>
      </c>
      <c r="G94" s="9">
        <f aca="true" t="shared" si="30" ref="G94:G102">D94-E94</f>
        <v>0</v>
      </c>
    </row>
    <row r="95" spans="1:7" ht="15">
      <c r="A95" s="10" t="s">
        <v>63</v>
      </c>
      <c r="B95" s="15">
        <v>102510</v>
      </c>
      <c r="C95" s="21">
        <v>20346.56</v>
      </c>
      <c r="D95" s="52">
        <f t="shared" si="29"/>
        <v>122856.56</v>
      </c>
      <c r="E95" s="48">
        <v>122856.56</v>
      </c>
      <c r="F95" s="27">
        <v>122856.56</v>
      </c>
      <c r="G95" s="9">
        <f t="shared" si="30"/>
        <v>0</v>
      </c>
    </row>
    <row r="96" spans="1:7" ht="15">
      <c r="A96" s="10" t="s">
        <v>62</v>
      </c>
      <c r="B96" s="15">
        <v>0</v>
      </c>
      <c r="C96" s="21">
        <v>0</v>
      </c>
      <c r="D96" s="52">
        <f t="shared" si="29"/>
        <v>0</v>
      </c>
      <c r="E96" s="48">
        <v>0</v>
      </c>
      <c r="F96" s="27">
        <v>0</v>
      </c>
      <c r="G96" s="9">
        <f t="shared" si="30"/>
        <v>0</v>
      </c>
    </row>
    <row r="97" spans="1:7" ht="15">
      <c r="A97" s="10" t="s">
        <v>61</v>
      </c>
      <c r="B97" s="15">
        <v>6389877.22</v>
      </c>
      <c r="C97" s="21">
        <v>5647153.33</v>
      </c>
      <c r="D97" s="52">
        <f t="shared" si="29"/>
        <v>12037030.55</v>
      </c>
      <c r="E97" s="48">
        <v>12037030.55</v>
      </c>
      <c r="F97" s="27">
        <v>1521858.6</v>
      </c>
      <c r="G97" s="9">
        <f t="shared" si="30"/>
        <v>0</v>
      </c>
    </row>
    <row r="98" spans="1:7" ht="15">
      <c r="A98" s="11" t="s">
        <v>60</v>
      </c>
      <c r="B98" s="15">
        <v>11344862.27</v>
      </c>
      <c r="C98" s="21">
        <v>-2553868.51</v>
      </c>
      <c r="D98" s="52">
        <f t="shared" si="29"/>
        <v>8790993.76</v>
      </c>
      <c r="E98" s="48">
        <v>8790993.76</v>
      </c>
      <c r="F98" s="27">
        <v>7285761.08</v>
      </c>
      <c r="G98" s="9">
        <f t="shared" si="30"/>
        <v>0</v>
      </c>
    </row>
    <row r="99" spans="1:7" ht="15">
      <c r="A99" s="10" t="s">
        <v>59</v>
      </c>
      <c r="B99" s="15">
        <v>8102865.81</v>
      </c>
      <c r="C99" s="21">
        <v>-4839082.4</v>
      </c>
      <c r="D99" s="52">
        <f t="shared" si="29"/>
        <v>3263783.409999999</v>
      </c>
      <c r="E99" s="48">
        <v>3263783.41</v>
      </c>
      <c r="F99" s="27">
        <v>3262996.35</v>
      </c>
      <c r="G99" s="9">
        <f t="shared" si="30"/>
        <v>0</v>
      </c>
    </row>
    <row r="100" spans="1:7" ht="15">
      <c r="A100" s="10" t="s">
        <v>58</v>
      </c>
      <c r="B100" s="15">
        <v>3266905.68</v>
      </c>
      <c r="C100" s="21">
        <v>-1370413.23</v>
      </c>
      <c r="D100" s="52">
        <f t="shared" si="29"/>
        <v>1896492.4500000002</v>
      </c>
      <c r="E100" s="48">
        <v>1896492.45</v>
      </c>
      <c r="F100" s="27">
        <v>1755983.61</v>
      </c>
      <c r="G100" s="9">
        <f t="shared" si="30"/>
        <v>0</v>
      </c>
    </row>
    <row r="101" spans="1:7" ht="15">
      <c r="A101" s="10" t="s">
        <v>57</v>
      </c>
      <c r="B101" s="15">
        <v>0</v>
      </c>
      <c r="C101" s="21">
        <v>0</v>
      </c>
      <c r="D101" s="52">
        <f t="shared" si="29"/>
        <v>0</v>
      </c>
      <c r="E101" s="48">
        <v>0</v>
      </c>
      <c r="F101" s="27">
        <v>0</v>
      </c>
      <c r="G101" s="9">
        <f t="shared" si="30"/>
        <v>0</v>
      </c>
    </row>
    <row r="102" spans="1:7" ht="15">
      <c r="A102" s="10" t="s">
        <v>56</v>
      </c>
      <c r="B102" s="15">
        <v>4475561.74</v>
      </c>
      <c r="C102" s="21">
        <v>-1998860.49</v>
      </c>
      <c r="D102" s="52">
        <f t="shared" si="29"/>
        <v>2476701.25</v>
      </c>
      <c r="E102" s="48">
        <v>2476701.25</v>
      </c>
      <c r="F102" s="27">
        <v>1888568.21</v>
      </c>
      <c r="G102" s="9">
        <f t="shared" si="30"/>
        <v>0</v>
      </c>
    </row>
    <row r="103" spans="1:7" ht="15">
      <c r="A103" s="12" t="s">
        <v>55</v>
      </c>
      <c r="B103" s="9">
        <f aca="true" t="shared" si="31" ref="B103:G103">SUM(B104:B112)</f>
        <v>221185657.8</v>
      </c>
      <c r="C103" s="9">
        <f t="shared" si="31"/>
        <v>-49803597.18000001</v>
      </c>
      <c r="D103" s="52">
        <f t="shared" si="31"/>
        <v>171382060.62000003</v>
      </c>
      <c r="E103" s="9">
        <f t="shared" si="31"/>
        <v>150921287.68</v>
      </c>
      <c r="F103" s="44">
        <f t="shared" si="31"/>
        <v>138528272.29</v>
      </c>
      <c r="G103" s="9">
        <f t="shared" si="31"/>
        <v>20460772.94</v>
      </c>
    </row>
    <row r="104" spans="1:7" ht="15">
      <c r="A104" s="10" t="s">
        <v>54</v>
      </c>
      <c r="B104" s="15">
        <v>56036886.06</v>
      </c>
      <c r="C104" s="22">
        <v>-5862482.04</v>
      </c>
      <c r="D104" s="52">
        <f aca="true" t="shared" si="32" ref="D104:D112">+B104+C104</f>
        <v>50174404.02</v>
      </c>
      <c r="E104" s="48">
        <v>50174404.02</v>
      </c>
      <c r="F104" s="28">
        <v>49455078.22</v>
      </c>
      <c r="G104" s="9">
        <f aca="true" t="shared" si="33" ref="G104:G112">D104-E104</f>
        <v>0</v>
      </c>
    </row>
    <row r="105" spans="1:7" ht="15">
      <c r="A105" s="10" t="s">
        <v>53</v>
      </c>
      <c r="B105" s="15">
        <v>9550351.28</v>
      </c>
      <c r="C105" s="22">
        <v>-7208715.72</v>
      </c>
      <c r="D105" s="52">
        <f t="shared" si="32"/>
        <v>2341635.5599999996</v>
      </c>
      <c r="E105" s="48">
        <v>2341635.56</v>
      </c>
      <c r="F105" s="28">
        <v>2174215.58</v>
      </c>
      <c r="G105" s="9">
        <f t="shared" si="33"/>
        <v>0</v>
      </c>
    </row>
    <row r="106" spans="1:7" ht="15">
      <c r="A106" s="10" t="s">
        <v>52</v>
      </c>
      <c r="B106" s="15">
        <v>75798675.22</v>
      </c>
      <c r="C106" s="22">
        <v>-19761394.37</v>
      </c>
      <c r="D106" s="52">
        <f t="shared" si="32"/>
        <v>56037280.849999994</v>
      </c>
      <c r="E106" s="48">
        <v>56037280.85</v>
      </c>
      <c r="F106" s="28">
        <v>52200319.44</v>
      </c>
      <c r="G106" s="9">
        <f t="shared" si="33"/>
        <v>0</v>
      </c>
    </row>
    <row r="107" spans="1:7" ht="15">
      <c r="A107" s="10" t="s">
        <v>51</v>
      </c>
      <c r="B107" s="15">
        <v>1066304.16</v>
      </c>
      <c r="C107" s="22">
        <v>17386773.59</v>
      </c>
      <c r="D107" s="52">
        <f t="shared" si="32"/>
        <v>18453077.75</v>
      </c>
      <c r="E107" s="48">
        <v>2302784.33</v>
      </c>
      <c r="F107" s="28">
        <v>2178201.68</v>
      </c>
      <c r="G107" s="9">
        <f t="shared" si="33"/>
        <v>16150293.42</v>
      </c>
    </row>
    <row r="108" spans="1:7" ht="15">
      <c r="A108" s="10" t="s">
        <v>50</v>
      </c>
      <c r="B108" s="15">
        <v>29221245.28</v>
      </c>
      <c r="C108" s="22">
        <v>-14401690.32</v>
      </c>
      <c r="D108" s="52">
        <f t="shared" si="32"/>
        <v>14819554.96</v>
      </c>
      <c r="E108" s="48">
        <v>14819554.96</v>
      </c>
      <c r="F108" s="28">
        <v>8053556.46</v>
      </c>
      <c r="G108" s="9">
        <f t="shared" si="33"/>
        <v>0</v>
      </c>
    </row>
    <row r="109" spans="1:7" ht="15">
      <c r="A109" s="10" t="s">
        <v>49</v>
      </c>
      <c r="B109" s="15">
        <v>14272035.25</v>
      </c>
      <c r="C109" s="22">
        <v>-4377373.91</v>
      </c>
      <c r="D109" s="52">
        <f t="shared" si="32"/>
        <v>9894661.34</v>
      </c>
      <c r="E109" s="48">
        <v>9894661.34</v>
      </c>
      <c r="F109" s="28">
        <v>9544882.43</v>
      </c>
      <c r="G109" s="9">
        <f t="shared" si="33"/>
        <v>0</v>
      </c>
    </row>
    <row r="110" spans="1:7" ht="15">
      <c r="A110" s="10" t="s">
        <v>48</v>
      </c>
      <c r="B110" s="15">
        <v>14550278.59</v>
      </c>
      <c r="C110" s="22">
        <v>-9310659.4</v>
      </c>
      <c r="D110" s="52">
        <f t="shared" si="32"/>
        <v>5239619.1899999995</v>
      </c>
      <c r="E110" s="48">
        <v>5239619.19</v>
      </c>
      <c r="F110" s="28">
        <v>5042520.04</v>
      </c>
      <c r="G110" s="9">
        <f t="shared" si="33"/>
        <v>0</v>
      </c>
    </row>
    <row r="111" spans="1:7" ht="15">
      <c r="A111" s="10" t="s">
        <v>47</v>
      </c>
      <c r="B111" s="15">
        <v>13788305.5</v>
      </c>
      <c r="C111" s="22">
        <v>-9755649.7</v>
      </c>
      <c r="D111" s="52">
        <f t="shared" si="32"/>
        <v>4032655.8000000007</v>
      </c>
      <c r="E111" s="48">
        <v>4032655.8</v>
      </c>
      <c r="F111" s="28">
        <v>3800806.82</v>
      </c>
      <c r="G111" s="9">
        <f t="shared" si="33"/>
        <v>0</v>
      </c>
    </row>
    <row r="112" spans="1:7" ht="15">
      <c r="A112" s="10" t="s">
        <v>46</v>
      </c>
      <c r="B112" s="15">
        <v>6901576.46</v>
      </c>
      <c r="C112" s="22">
        <v>3487594.69</v>
      </c>
      <c r="D112" s="52">
        <f t="shared" si="32"/>
        <v>10389171.15</v>
      </c>
      <c r="E112" s="48">
        <v>6078691.63</v>
      </c>
      <c r="F112" s="28">
        <v>6078691.62</v>
      </c>
      <c r="G112" s="9">
        <f t="shared" si="33"/>
        <v>4310479.5200000005</v>
      </c>
    </row>
    <row r="113" spans="1:7" ht="15">
      <c r="A113" s="12" t="s">
        <v>45</v>
      </c>
      <c r="B113" s="9">
        <f aca="true" t="shared" si="34" ref="B113:G113">SUM(B114:B122)</f>
        <v>44784649.26</v>
      </c>
      <c r="C113" s="9">
        <f t="shared" si="34"/>
        <v>-39442012.01</v>
      </c>
      <c r="D113" s="52">
        <f t="shared" si="34"/>
        <v>5342637.25</v>
      </c>
      <c r="E113" s="9">
        <f t="shared" si="34"/>
        <v>5342637.25</v>
      </c>
      <c r="F113" s="44">
        <f t="shared" si="34"/>
        <v>5271695.25</v>
      </c>
      <c r="G113" s="9">
        <f t="shared" si="34"/>
        <v>0</v>
      </c>
    </row>
    <row r="114" spans="1:7" ht="15">
      <c r="A114" s="10" t="s">
        <v>44</v>
      </c>
      <c r="B114" s="14">
        <v>37000000</v>
      </c>
      <c r="C114" s="23">
        <v>-37000000</v>
      </c>
      <c r="D114" s="52">
        <f aca="true" t="shared" si="35" ref="D114:D122">+B114+C114</f>
        <v>0</v>
      </c>
      <c r="E114" s="48">
        <v>0</v>
      </c>
      <c r="F114" s="29">
        <v>0</v>
      </c>
      <c r="G114" s="9">
        <f aca="true" t="shared" si="36" ref="G114:G122">D114-E114</f>
        <v>0</v>
      </c>
    </row>
    <row r="115" spans="1:7" ht="15">
      <c r="A115" s="10" t="s">
        <v>43</v>
      </c>
      <c r="B115" s="14">
        <v>0</v>
      </c>
      <c r="C115" s="23">
        <v>0</v>
      </c>
      <c r="D115" s="52">
        <f t="shared" si="35"/>
        <v>0</v>
      </c>
      <c r="E115" s="48">
        <v>0</v>
      </c>
      <c r="F115" s="29">
        <v>0</v>
      </c>
      <c r="G115" s="9">
        <f t="shared" si="36"/>
        <v>0</v>
      </c>
    </row>
    <row r="116" spans="1:7" ht="15">
      <c r="A116" s="10" t="s">
        <v>42</v>
      </c>
      <c r="B116" s="14">
        <v>0</v>
      </c>
      <c r="C116" s="23">
        <v>0</v>
      </c>
      <c r="D116" s="52">
        <f t="shared" si="35"/>
        <v>0</v>
      </c>
      <c r="E116" s="48">
        <v>0</v>
      </c>
      <c r="F116" s="29">
        <v>0</v>
      </c>
      <c r="G116" s="9">
        <f t="shared" si="36"/>
        <v>0</v>
      </c>
    </row>
    <row r="117" spans="1:7" ht="15">
      <c r="A117" s="10" t="s">
        <v>41</v>
      </c>
      <c r="B117" s="14">
        <v>7784649.26</v>
      </c>
      <c r="C117" s="23">
        <v>-2442012.01</v>
      </c>
      <c r="D117" s="52">
        <f t="shared" si="35"/>
        <v>5342637.25</v>
      </c>
      <c r="E117" s="48">
        <v>5342637.25</v>
      </c>
      <c r="F117" s="29">
        <v>5271695.25</v>
      </c>
      <c r="G117" s="9">
        <f t="shared" si="36"/>
        <v>0</v>
      </c>
    </row>
    <row r="118" spans="1:7" ht="15">
      <c r="A118" s="10" t="s">
        <v>40</v>
      </c>
      <c r="B118" s="14">
        <v>0</v>
      </c>
      <c r="C118" s="13">
        <v>0</v>
      </c>
      <c r="D118" s="52">
        <f t="shared" si="35"/>
        <v>0</v>
      </c>
      <c r="E118" s="48">
        <v>0</v>
      </c>
      <c r="F118" s="29">
        <v>0</v>
      </c>
      <c r="G118" s="9">
        <f t="shared" si="36"/>
        <v>0</v>
      </c>
    </row>
    <row r="119" spans="1:7" ht="15">
      <c r="A119" s="10" t="s">
        <v>39</v>
      </c>
      <c r="B119" s="14">
        <v>0</v>
      </c>
      <c r="C119" s="13">
        <v>0</v>
      </c>
      <c r="D119" s="52">
        <f t="shared" si="35"/>
        <v>0</v>
      </c>
      <c r="E119" s="48">
        <v>0</v>
      </c>
      <c r="F119" s="29">
        <v>0</v>
      </c>
      <c r="G119" s="9">
        <f t="shared" si="36"/>
        <v>0</v>
      </c>
    </row>
    <row r="120" spans="1:7" ht="15">
      <c r="A120" s="10" t="s">
        <v>38</v>
      </c>
      <c r="B120" s="14">
        <v>0</v>
      </c>
      <c r="C120" s="13">
        <v>0</v>
      </c>
      <c r="D120" s="52">
        <f t="shared" si="35"/>
        <v>0</v>
      </c>
      <c r="E120" s="48">
        <v>0</v>
      </c>
      <c r="F120" s="29">
        <v>0</v>
      </c>
      <c r="G120" s="9">
        <f t="shared" si="36"/>
        <v>0</v>
      </c>
    </row>
    <row r="121" spans="1:7" ht="15">
      <c r="A121" s="10" t="s">
        <v>37</v>
      </c>
      <c r="B121" s="14">
        <v>0</v>
      </c>
      <c r="C121" s="13">
        <v>0</v>
      </c>
      <c r="D121" s="52">
        <f t="shared" si="35"/>
        <v>0</v>
      </c>
      <c r="E121" s="48">
        <v>0</v>
      </c>
      <c r="F121" s="29">
        <v>0</v>
      </c>
      <c r="G121" s="9">
        <f t="shared" si="36"/>
        <v>0</v>
      </c>
    </row>
    <row r="122" spans="1:7" ht="15">
      <c r="A122" s="10" t="s">
        <v>36</v>
      </c>
      <c r="B122" s="14">
        <v>0</v>
      </c>
      <c r="C122" s="13">
        <v>0</v>
      </c>
      <c r="D122" s="52">
        <f t="shared" si="35"/>
        <v>0</v>
      </c>
      <c r="E122" s="48">
        <v>0</v>
      </c>
      <c r="F122" s="29">
        <v>0</v>
      </c>
      <c r="G122" s="9">
        <f t="shared" si="36"/>
        <v>0</v>
      </c>
    </row>
    <row r="123" spans="1:7" ht="15">
      <c r="A123" s="12" t="s">
        <v>35</v>
      </c>
      <c r="B123" s="9">
        <f aca="true" t="shared" si="37" ref="B123:G123">SUM(B124:B132)</f>
        <v>38815924.14</v>
      </c>
      <c r="C123" s="9">
        <f t="shared" si="37"/>
        <v>-23862828.4</v>
      </c>
      <c r="D123" s="52">
        <f t="shared" si="37"/>
        <v>14953095.739999998</v>
      </c>
      <c r="E123" s="9">
        <f t="shared" si="37"/>
        <v>14953095.74</v>
      </c>
      <c r="F123" s="44">
        <f t="shared" si="37"/>
        <v>8744513.74</v>
      </c>
      <c r="G123" s="9">
        <f t="shared" si="37"/>
        <v>0</v>
      </c>
    </row>
    <row r="124" spans="1:7" ht="15">
      <c r="A124" s="10" t="s">
        <v>34</v>
      </c>
      <c r="B124" s="14">
        <v>8746250.33</v>
      </c>
      <c r="C124" s="24">
        <v>-4966824.48</v>
      </c>
      <c r="D124" s="52">
        <f aca="true" t="shared" si="38" ref="D124:D132">+B124+C124</f>
        <v>3779425.8499999996</v>
      </c>
      <c r="E124" s="48">
        <v>3779425.85</v>
      </c>
      <c r="F124" s="30">
        <v>2400101.76</v>
      </c>
      <c r="G124" s="9">
        <f aca="true" t="shared" si="39" ref="G124:G132">D124-E124</f>
        <v>0</v>
      </c>
    </row>
    <row r="125" spans="1:7" ht="15">
      <c r="A125" s="10" t="s">
        <v>33</v>
      </c>
      <c r="B125" s="14">
        <v>0</v>
      </c>
      <c r="C125" s="24">
        <v>2084612.03</v>
      </c>
      <c r="D125" s="52">
        <f t="shared" si="38"/>
        <v>2084612.03</v>
      </c>
      <c r="E125" s="48">
        <v>2084612.03</v>
      </c>
      <c r="F125" s="30">
        <v>226865.84</v>
      </c>
      <c r="G125" s="9">
        <f t="shared" si="39"/>
        <v>0</v>
      </c>
    </row>
    <row r="126" spans="1:7" ht="15">
      <c r="A126" s="10" t="s">
        <v>32</v>
      </c>
      <c r="B126" s="14">
        <v>30069673.81</v>
      </c>
      <c r="C126" s="24">
        <v>-23490228.75</v>
      </c>
      <c r="D126" s="52">
        <f t="shared" si="38"/>
        <v>6579445.059999999</v>
      </c>
      <c r="E126" s="48">
        <v>6579445.06</v>
      </c>
      <c r="F126" s="30">
        <v>4786342.86</v>
      </c>
      <c r="G126" s="9">
        <f t="shared" si="39"/>
        <v>0</v>
      </c>
    </row>
    <row r="127" spans="1:7" ht="15">
      <c r="A127" s="10" t="s">
        <v>31</v>
      </c>
      <c r="B127" s="14">
        <v>0</v>
      </c>
      <c r="C127" s="24">
        <v>0</v>
      </c>
      <c r="D127" s="52">
        <f t="shared" si="38"/>
        <v>0</v>
      </c>
      <c r="E127" s="48">
        <v>0</v>
      </c>
      <c r="F127" s="30">
        <v>0</v>
      </c>
      <c r="G127" s="9">
        <f t="shared" si="39"/>
        <v>0</v>
      </c>
    </row>
    <row r="128" spans="1:7" ht="15">
      <c r="A128" s="10" t="s">
        <v>30</v>
      </c>
      <c r="B128" s="14">
        <v>0</v>
      </c>
      <c r="C128" s="24">
        <v>0</v>
      </c>
      <c r="D128" s="52">
        <f t="shared" si="38"/>
        <v>0</v>
      </c>
      <c r="E128" s="48">
        <v>0</v>
      </c>
      <c r="F128" s="30">
        <v>0</v>
      </c>
      <c r="G128" s="9">
        <f t="shared" si="39"/>
        <v>0</v>
      </c>
    </row>
    <row r="129" spans="1:7" ht="15">
      <c r="A129" s="10" t="s">
        <v>29</v>
      </c>
      <c r="B129" s="14">
        <v>0</v>
      </c>
      <c r="C129" s="24">
        <v>1240600.98</v>
      </c>
      <c r="D129" s="52">
        <f t="shared" si="38"/>
        <v>1240600.98</v>
      </c>
      <c r="E129" s="48">
        <v>1240600.98</v>
      </c>
      <c r="F129" s="30">
        <v>1118336.98</v>
      </c>
      <c r="G129" s="9">
        <f t="shared" si="39"/>
        <v>0</v>
      </c>
    </row>
    <row r="130" spans="1:7" ht="15">
      <c r="A130" s="10" t="s">
        <v>28</v>
      </c>
      <c r="B130" s="14">
        <v>0</v>
      </c>
      <c r="C130" s="24">
        <v>0</v>
      </c>
      <c r="D130" s="52">
        <f t="shared" si="38"/>
        <v>0</v>
      </c>
      <c r="E130" s="48">
        <v>0</v>
      </c>
      <c r="F130" s="30">
        <v>0</v>
      </c>
      <c r="G130" s="9">
        <f t="shared" si="39"/>
        <v>0</v>
      </c>
    </row>
    <row r="131" spans="1:7" ht="15">
      <c r="A131" s="10" t="s">
        <v>27</v>
      </c>
      <c r="B131" s="14">
        <v>0</v>
      </c>
      <c r="C131" s="24">
        <v>0</v>
      </c>
      <c r="D131" s="52">
        <f t="shared" si="38"/>
        <v>0</v>
      </c>
      <c r="E131" s="48">
        <v>0</v>
      </c>
      <c r="F131" s="30">
        <v>0</v>
      </c>
      <c r="G131" s="9">
        <f t="shared" si="39"/>
        <v>0</v>
      </c>
    </row>
    <row r="132" spans="1:7" ht="15">
      <c r="A132" s="10" t="s">
        <v>26</v>
      </c>
      <c r="B132" s="14">
        <v>0</v>
      </c>
      <c r="C132" s="24">
        <v>1269011.82</v>
      </c>
      <c r="D132" s="52">
        <f t="shared" si="38"/>
        <v>1269011.82</v>
      </c>
      <c r="E132" s="48">
        <v>1269011.82</v>
      </c>
      <c r="F132" s="30">
        <v>212866.3</v>
      </c>
      <c r="G132" s="9">
        <f t="shared" si="39"/>
        <v>0</v>
      </c>
    </row>
    <row r="133" spans="1:7" ht="15">
      <c r="A133" s="12" t="s">
        <v>25</v>
      </c>
      <c r="B133" s="9">
        <f aca="true" t="shared" si="40" ref="B133:G133">SUM(B134:B136)</f>
        <v>63000000</v>
      </c>
      <c r="C133" s="9">
        <f t="shared" si="40"/>
        <v>-24741282.82</v>
      </c>
      <c r="D133" s="52">
        <f t="shared" si="40"/>
        <v>38258717.18</v>
      </c>
      <c r="E133" s="9">
        <f t="shared" si="40"/>
        <v>38252659.95</v>
      </c>
      <c r="F133" s="44">
        <f t="shared" si="40"/>
        <v>28893666.9</v>
      </c>
      <c r="G133" s="9">
        <f t="shared" si="40"/>
        <v>6057.229999996722</v>
      </c>
    </row>
    <row r="134" spans="1:7" ht="15">
      <c r="A134" s="10" t="s">
        <v>24</v>
      </c>
      <c r="B134" s="14">
        <v>0</v>
      </c>
      <c r="C134" s="13">
        <v>0</v>
      </c>
      <c r="D134" s="52">
        <f>+B134+C134</f>
        <v>0</v>
      </c>
      <c r="E134" s="14">
        <v>0</v>
      </c>
      <c r="F134" s="13">
        <v>0</v>
      </c>
      <c r="G134" s="9">
        <f>D134-E134</f>
        <v>0</v>
      </c>
    </row>
    <row r="135" spans="1:7" ht="15">
      <c r="A135" s="10" t="s">
        <v>23</v>
      </c>
      <c r="B135" s="14">
        <v>63000000</v>
      </c>
      <c r="C135" s="25">
        <v>-24741282.82</v>
      </c>
      <c r="D135" s="52">
        <f>+B135+C135</f>
        <v>38258717.18</v>
      </c>
      <c r="E135" s="48">
        <v>38252659.95</v>
      </c>
      <c r="F135" s="31">
        <v>28893666.9</v>
      </c>
      <c r="G135" s="9">
        <f>D135-E135</f>
        <v>6057.229999996722</v>
      </c>
    </row>
    <row r="136" spans="1:7" ht="15">
      <c r="A136" s="10" t="s">
        <v>22</v>
      </c>
      <c r="B136" s="14">
        <v>0</v>
      </c>
      <c r="C136" s="13">
        <v>0</v>
      </c>
      <c r="D136" s="52">
        <f>+B136+C136</f>
        <v>0</v>
      </c>
      <c r="E136" s="14">
        <v>0</v>
      </c>
      <c r="F136" s="13">
        <v>0</v>
      </c>
      <c r="G136" s="9">
        <f>D136-E136</f>
        <v>0</v>
      </c>
    </row>
    <row r="137" spans="1:7" ht="15">
      <c r="A137" s="12" t="s">
        <v>21</v>
      </c>
      <c r="B137" s="9">
        <f aca="true" t="shared" si="41" ref="B137:G137">SUM(B138:B142,B144:B145)</f>
        <v>0</v>
      </c>
      <c r="C137" s="9">
        <f t="shared" si="41"/>
        <v>0</v>
      </c>
      <c r="D137" s="52">
        <f t="shared" si="41"/>
        <v>0</v>
      </c>
      <c r="E137" s="9">
        <f t="shared" si="41"/>
        <v>0</v>
      </c>
      <c r="F137" s="44">
        <f t="shared" si="41"/>
        <v>0</v>
      </c>
      <c r="G137" s="9">
        <f t="shared" si="41"/>
        <v>0</v>
      </c>
    </row>
    <row r="138" spans="1:7" ht="15">
      <c r="A138" s="10" t="s">
        <v>20</v>
      </c>
      <c r="B138" s="9">
        <v>0</v>
      </c>
      <c r="C138" s="9">
        <v>0</v>
      </c>
      <c r="D138" s="52">
        <f aca="true" t="shared" si="42" ref="D138:D145">+B138+C138</f>
        <v>0</v>
      </c>
      <c r="E138" s="9">
        <v>0</v>
      </c>
      <c r="F138" s="44">
        <v>0</v>
      </c>
      <c r="G138" s="9">
        <f aca="true" t="shared" si="43" ref="G138:G145">D138-E138</f>
        <v>0</v>
      </c>
    </row>
    <row r="139" spans="1:7" ht="15">
      <c r="A139" s="10" t="s">
        <v>19</v>
      </c>
      <c r="B139" s="9">
        <v>0</v>
      </c>
      <c r="C139" s="9">
        <v>0</v>
      </c>
      <c r="D139" s="52">
        <f t="shared" si="42"/>
        <v>0</v>
      </c>
      <c r="E139" s="9">
        <v>0</v>
      </c>
      <c r="F139" s="44">
        <v>0</v>
      </c>
      <c r="G139" s="9">
        <f t="shared" si="43"/>
        <v>0</v>
      </c>
    </row>
    <row r="140" spans="1:7" ht="15">
      <c r="A140" s="10" t="s">
        <v>18</v>
      </c>
      <c r="B140" s="9">
        <v>0</v>
      </c>
      <c r="C140" s="9">
        <v>0</v>
      </c>
      <c r="D140" s="52">
        <f t="shared" si="42"/>
        <v>0</v>
      </c>
      <c r="E140" s="9">
        <v>0</v>
      </c>
      <c r="F140" s="44">
        <v>0</v>
      </c>
      <c r="G140" s="9">
        <f t="shared" si="43"/>
        <v>0</v>
      </c>
    </row>
    <row r="141" spans="1:7" ht="15">
      <c r="A141" s="10" t="s">
        <v>17</v>
      </c>
      <c r="B141" s="9">
        <v>0</v>
      </c>
      <c r="C141" s="9">
        <v>0</v>
      </c>
      <c r="D141" s="52">
        <f t="shared" si="42"/>
        <v>0</v>
      </c>
      <c r="E141" s="9">
        <v>0</v>
      </c>
      <c r="F141" s="44">
        <v>0</v>
      </c>
      <c r="G141" s="9">
        <f t="shared" si="43"/>
        <v>0</v>
      </c>
    </row>
    <row r="142" spans="1:7" ht="15">
      <c r="A142" s="10" t="s">
        <v>16</v>
      </c>
      <c r="B142" s="9">
        <v>0</v>
      </c>
      <c r="C142" s="9">
        <v>0</v>
      </c>
      <c r="D142" s="52">
        <f t="shared" si="42"/>
        <v>0</v>
      </c>
      <c r="E142" s="9">
        <v>0</v>
      </c>
      <c r="F142" s="44">
        <v>0</v>
      </c>
      <c r="G142" s="9">
        <f t="shared" si="43"/>
        <v>0</v>
      </c>
    </row>
    <row r="143" spans="1:7" ht="15">
      <c r="A143" s="10" t="s">
        <v>15</v>
      </c>
      <c r="B143" s="9">
        <v>0</v>
      </c>
      <c r="C143" s="9">
        <v>0</v>
      </c>
      <c r="D143" s="52">
        <f t="shared" si="42"/>
        <v>0</v>
      </c>
      <c r="E143" s="9">
        <v>0</v>
      </c>
      <c r="F143" s="44">
        <v>0</v>
      </c>
      <c r="G143" s="9">
        <f t="shared" si="43"/>
        <v>0</v>
      </c>
    </row>
    <row r="144" spans="1:7" ht="15">
      <c r="A144" s="10" t="s">
        <v>14</v>
      </c>
      <c r="B144" s="9">
        <v>0</v>
      </c>
      <c r="C144" s="9">
        <v>0</v>
      </c>
      <c r="D144" s="52">
        <f t="shared" si="42"/>
        <v>0</v>
      </c>
      <c r="E144" s="9">
        <v>0</v>
      </c>
      <c r="F144" s="44">
        <v>0</v>
      </c>
      <c r="G144" s="9">
        <f t="shared" si="43"/>
        <v>0</v>
      </c>
    </row>
    <row r="145" spans="1:7" ht="15">
      <c r="A145" s="10" t="s">
        <v>13</v>
      </c>
      <c r="B145" s="9">
        <v>0</v>
      </c>
      <c r="C145" s="9">
        <v>0</v>
      </c>
      <c r="D145" s="52">
        <f t="shared" si="42"/>
        <v>0</v>
      </c>
      <c r="E145" s="9">
        <v>0</v>
      </c>
      <c r="F145" s="44">
        <v>0</v>
      </c>
      <c r="G145" s="9">
        <f t="shared" si="43"/>
        <v>0</v>
      </c>
    </row>
    <row r="146" spans="1:7" ht="15">
      <c r="A146" s="12" t="s">
        <v>12</v>
      </c>
      <c r="B146" s="9">
        <f aca="true" t="shared" si="44" ref="B146:G146">SUM(B147:B149)</f>
        <v>0</v>
      </c>
      <c r="C146" s="9">
        <f t="shared" si="44"/>
        <v>0</v>
      </c>
      <c r="D146" s="52">
        <f t="shared" si="44"/>
        <v>0</v>
      </c>
      <c r="E146" s="9">
        <f t="shared" si="44"/>
        <v>0</v>
      </c>
      <c r="F146" s="44">
        <f t="shared" si="44"/>
        <v>0</v>
      </c>
      <c r="G146" s="9">
        <f t="shared" si="44"/>
        <v>0</v>
      </c>
    </row>
    <row r="147" spans="1:7" ht="15">
      <c r="A147" s="10" t="s">
        <v>11</v>
      </c>
      <c r="B147" s="9">
        <v>0</v>
      </c>
      <c r="C147" s="9">
        <v>0</v>
      </c>
      <c r="D147" s="52">
        <f>+B147+C147</f>
        <v>0</v>
      </c>
      <c r="E147" s="9">
        <v>0</v>
      </c>
      <c r="F147" s="44">
        <v>0</v>
      </c>
      <c r="G147" s="9">
        <f>D147-E147</f>
        <v>0</v>
      </c>
    </row>
    <row r="148" spans="1:7" ht="15">
      <c r="A148" s="10" t="s">
        <v>10</v>
      </c>
      <c r="B148" s="9">
        <v>0</v>
      </c>
      <c r="C148" s="9">
        <v>0</v>
      </c>
      <c r="D148" s="52">
        <f>+B148+C148</f>
        <v>0</v>
      </c>
      <c r="E148" s="9">
        <v>0</v>
      </c>
      <c r="F148" s="44">
        <v>0</v>
      </c>
      <c r="G148" s="9">
        <f>D148-E148</f>
        <v>0</v>
      </c>
    </row>
    <row r="149" spans="1:7" ht="15">
      <c r="A149" s="10" t="s">
        <v>9</v>
      </c>
      <c r="B149" s="9">
        <v>0</v>
      </c>
      <c r="C149" s="9">
        <v>0</v>
      </c>
      <c r="D149" s="52">
        <f>+B149+C149</f>
        <v>0</v>
      </c>
      <c r="E149" s="9">
        <v>0</v>
      </c>
      <c r="F149" s="44">
        <v>0</v>
      </c>
      <c r="G149" s="9">
        <f>D149-E149</f>
        <v>0</v>
      </c>
    </row>
    <row r="150" spans="1:7" ht="15">
      <c r="A150" s="12" t="s">
        <v>8</v>
      </c>
      <c r="B150" s="9">
        <f aca="true" t="shared" si="45" ref="B150:G150">SUM(B151:B157)</f>
        <v>0</v>
      </c>
      <c r="C150" s="9">
        <f t="shared" si="45"/>
        <v>0</v>
      </c>
      <c r="D150" s="52">
        <f t="shared" si="45"/>
        <v>0</v>
      </c>
      <c r="E150" s="9">
        <f t="shared" si="45"/>
        <v>0</v>
      </c>
      <c r="F150" s="44">
        <f t="shared" si="45"/>
        <v>0</v>
      </c>
      <c r="G150" s="9">
        <f t="shared" si="45"/>
        <v>0</v>
      </c>
    </row>
    <row r="151" spans="1:7" ht="15">
      <c r="A151" s="10" t="s">
        <v>7</v>
      </c>
      <c r="B151" s="9">
        <v>0</v>
      </c>
      <c r="C151" s="9">
        <v>0</v>
      </c>
      <c r="D151" s="52">
        <f aca="true" t="shared" si="46" ref="D151:D157">+B151+C151</f>
        <v>0</v>
      </c>
      <c r="E151" s="9">
        <v>0</v>
      </c>
      <c r="F151" s="44">
        <v>0</v>
      </c>
      <c r="G151" s="9">
        <f aca="true" t="shared" si="47" ref="G151:G157">D151-E151</f>
        <v>0</v>
      </c>
    </row>
    <row r="152" spans="1:7" ht="15">
      <c r="A152" s="10" t="s">
        <v>6</v>
      </c>
      <c r="B152" s="9">
        <v>0</v>
      </c>
      <c r="C152" s="9">
        <v>0</v>
      </c>
      <c r="D152" s="52">
        <f t="shared" si="46"/>
        <v>0</v>
      </c>
      <c r="E152" s="9">
        <v>0</v>
      </c>
      <c r="F152" s="44">
        <v>0</v>
      </c>
      <c r="G152" s="9">
        <f t="shared" si="47"/>
        <v>0</v>
      </c>
    </row>
    <row r="153" spans="1:7" ht="15">
      <c r="A153" s="10" t="s">
        <v>5</v>
      </c>
      <c r="B153" s="9">
        <v>0</v>
      </c>
      <c r="C153" s="9">
        <v>0</v>
      </c>
      <c r="D153" s="52">
        <f t="shared" si="46"/>
        <v>0</v>
      </c>
      <c r="E153" s="9">
        <v>0</v>
      </c>
      <c r="F153" s="44">
        <v>0</v>
      </c>
      <c r="G153" s="9">
        <f t="shared" si="47"/>
        <v>0</v>
      </c>
    </row>
    <row r="154" spans="1:7" ht="15">
      <c r="A154" s="11" t="s">
        <v>4</v>
      </c>
      <c r="B154" s="9">
        <v>0</v>
      </c>
      <c r="C154" s="9">
        <v>0</v>
      </c>
      <c r="D154" s="52">
        <f t="shared" si="46"/>
        <v>0</v>
      </c>
      <c r="E154" s="9">
        <v>0</v>
      </c>
      <c r="F154" s="44">
        <v>0</v>
      </c>
      <c r="G154" s="9">
        <f t="shared" si="47"/>
        <v>0</v>
      </c>
    </row>
    <row r="155" spans="1:7" ht="15">
      <c r="A155" s="10" t="s">
        <v>3</v>
      </c>
      <c r="B155" s="9">
        <v>0</v>
      </c>
      <c r="C155" s="9">
        <v>0</v>
      </c>
      <c r="D155" s="52">
        <f t="shared" si="46"/>
        <v>0</v>
      </c>
      <c r="E155" s="9">
        <v>0</v>
      </c>
      <c r="F155" s="44">
        <v>0</v>
      </c>
      <c r="G155" s="9">
        <f t="shared" si="47"/>
        <v>0</v>
      </c>
    </row>
    <row r="156" spans="1:7" ht="15">
      <c r="A156" s="10" t="s">
        <v>2</v>
      </c>
      <c r="B156" s="9">
        <v>0</v>
      </c>
      <c r="C156" s="9">
        <v>0</v>
      </c>
      <c r="D156" s="52">
        <f t="shared" si="46"/>
        <v>0</v>
      </c>
      <c r="E156" s="9">
        <v>0</v>
      </c>
      <c r="F156" s="44">
        <v>0</v>
      </c>
      <c r="G156" s="9">
        <f t="shared" si="47"/>
        <v>0</v>
      </c>
    </row>
    <row r="157" spans="1:7" ht="15">
      <c r="A157" s="10" t="s">
        <v>1</v>
      </c>
      <c r="B157" s="9">
        <v>0</v>
      </c>
      <c r="C157" s="9">
        <v>0</v>
      </c>
      <c r="D157" s="52">
        <f t="shared" si="46"/>
        <v>0</v>
      </c>
      <c r="E157" s="9">
        <v>0</v>
      </c>
      <c r="F157" s="44">
        <v>0</v>
      </c>
      <c r="G157" s="9">
        <f t="shared" si="47"/>
        <v>0</v>
      </c>
    </row>
    <row r="158" spans="1:7" ht="15">
      <c r="A158" s="8"/>
      <c r="B158" s="7"/>
      <c r="C158" s="7"/>
      <c r="D158" s="53"/>
      <c r="E158" s="7"/>
      <c r="F158" s="45"/>
      <c r="G158" s="7"/>
    </row>
    <row r="159" spans="1:7" ht="15">
      <c r="A159" s="6" t="s">
        <v>0</v>
      </c>
      <c r="B159" s="5">
        <f aca="true" t="shared" si="48" ref="B159:G159">B9+B84</f>
        <v>2668824627.4300003</v>
      </c>
      <c r="C159" s="5">
        <f t="shared" si="48"/>
        <v>654515479.8399999</v>
      </c>
      <c r="D159" s="49">
        <f t="shared" si="48"/>
        <v>3323340107.2700005</v>
      </c>
      <c r="E159" s="5">
        <f t="shared" si="48"/>
        <v>3099734102.38</v>
      </c>
      <c r="F159" s="46">
        <f t="shared" si="48"/>
        <v>2644066666.8099995</v>
      </c>
      <c r="G159" s="5">
        <f t="shared" si="48"/>
        <v>223606004.89</v>
      </c>
    </row>
    <row r="160" spans="1:7" ht="15">
      <c r="A160" s="4"/>
      <c r="B160" s="3"/>
      <c r="C160" s="3"/>
      <c r="D160" s="54"/>
      <c r="E160" s="3"/>
      <c r="F160" s="47"/>
      <c r="G160" s="3"/>
    </row>
    <row r="161" ht="15" hidden="1">
      <c r="A161" s="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1" r:id="rId1"/>
  <rowBreaks count="1" manualBreakCount="1">
    <brk id="83" max="6" man="1"/>
  </rowBreaks>
  <ignoredErrors>
    <ignoredError sqref="D84:D157 C93 G84:G157 G9:G82 D8:D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Admin</cp:lastModifiedBy>
  <cp:lastPrinted>2019-04-15T18:16:39Z</cp:lastPrinted>
  <dcterms:created xsi:type="dcterms:W3CDTF">2019-04-09T18:45:39Z</dcterms:created>
  <dcterms:modified xsi:type="dcterms:W3CDTF">2020-01-31T22:29:09Z</dcterms:modified>
  <cp:category/>
  <cp:version/>
  <cp:contentType/>
  <cp:contentStatus/>
</cp:coreProperties>
</file>